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приложение 10" sheetId="1" r:id="rId1"/>
    <sheet name="приложение 11" sheetId="4" r:id="rId2"/>
    <sheet name="приложение 12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62" i="1" l="1"/>
  <c r="T61" i="1"/>
  <c r="U61" i="1" s="1"/>
  <c r="U60" i="1"/>
  <c r="T59" i="1"/>
  <c r="U59" i="1" s="1"/>
  <c r="T58" i="1"/>
  <c r="U58" i="1" s="1"/>
  <c r="U57" i="1"/>
  <c r="T56" i="1"/>
  <c r="U56" i="1" s="1"/>
  <c r="T55" i="1"/>
  <c r="U55" i="1" s="1"/>
  <c r="T54" i="1"/>
  <c r="U54" i="1" s="1"/>
  <c r="U53" i="1"/>
  <c r="T52" i="1"/>
  <c r="U52" i="1" s="1"/>
  <c r="T51" i="1"/>
  <c r="U51" i="1" s="1"/>
  <c r="U50" i="1"/>
  <c r="T49" i="1"/>
  <c r="U49" i="1" s="1"/>
  <c r="T48" i="1"/>
  <c r="U48" i="1" s="1"/>
  <c r="T47" i="1"/>
  <c r="U47" i="1" s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T25" i="1"/>
  <c r="U25" i="1" s="1"/>
  <c r="U24" i="1"/>
  <c r="T23" i="1"/>
  <c r="U23" i="1" s="1"/>
  <c r="T22" i="1"/>
  <c r="U22" i="1" s="1"/>
  <c r="U21" i="1"/>
  <c r="T20" i="1"/>
  <c r="U20" i="1" s="1"/>
  <c r="U19" i="1"/>
  <c r="T18" i="1"/>
  <c r="U18" i="1" s="1"/>
  <c r="T17" i="1"/>
  <c r="U17" i="1" s="1"/>
  <c r="U16" i="1"/>
  <c r="U15" i="1"/>
  <c r="U14" i="1"/>
  <c r="T14" i="1"/>
  <c r="U13" i="1"/>
  <c r="T12" i="1"/>
  <c r="U12" i="1" s="1"/>
  <c r="Q60" i="1"/>
  <c r="B15" i="4"/>
  <c r="B13" i="4" s="1"/>
  <c r="B10" i="4"/>
  <c r="T11" i="1" l="1"/>
  <c r="T46" i="1"/>
  <c r="U46" i="1" s="1"/>
  <c r="U11" i="1"/>
  <c r="B16" i="4"/>
  <c r="S62" i="1"/>
  <c r="R61" i="1"/>
  <c r="S61" i="1" s="1"/>
  <c r="S60" i="1"/>
  <c r="R59" i="1"/>
  <c r="S59" i="1" s="1"/>
  <c r="R58" i="1"/>
  <c r="S58" i="1" s="1"/>
  <c r="S57" i="1"/>
  <c r="R56" i="1"/>
  <c r="S56" i="1" s="1"/>
  <c r="R55" i="1"/>
  <c r="S55" i="1" s="1"/>
  <c r="R54" i="1"/>
  <c r="S54" i="1" s="1"/>
  <c r="S53" i="1"/>
  <c r="R52" i="1"/>
  <c r="S52" i="1" s="1"/>
  <c r="R51" i="1"/>
  <c r="S51" i="1" s="1"/>
  <c r="S50" i="1"/>
  <c r="R49" i="1"/>
  <c r="S49" i="1" s="1"/>
  <c r="R48" i="1"/>
  <c r="S48" i="1" s="1"/>
  <c r="R47" i="1"/>
  <c r="S47" i="1" s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R25" i="1"/>
  <c r="S25" i="1" s="1"/>
  <c r="S24" i="1"/>
  <c r="R23" i="1"/>
  <c r="S23" i="1" s="1"/>
  <c r="R22" i="1"/>
  <c r="S22" i="1" s="1"/>
  <c r="S21" i="1"/>
  <c r="S20" i="1"/>
  <c r="R20" i="1"/>
  <c r="S19" i="1"/>
  <c r="R18" i="1"/>
  <c r="S18" i="1" s="1"/>
  <c r="R17" i="1"/>
  <c r="S17" i="1" s="1"/>
  <c r="S16" i="1"/>
  <c r="S15" i="1"/>
  <c r="R14" i="1"/>
  <c r="S14" i="1" s="1"/>
  <c r="S13" i="1"/>
  <c r="T63" i="1" l="1"/>
  <c r="U63" i="1" s="1"/>
  <c r="R46" i="1"/>
  <c r="S46" i="1" s="1"/>
  <c r="R12" i="1"/>
  <c r="Q62" i="1"/>
  <c r="Q61" i="1"/>
  <c r="P61" i="1"/>
  <c r="P59" i="1"/>
  <c r="Q59" i="1" s="1"/>
  <c r="P58" i="1"/>
  <c r="Q58" i="1" s="1"/>
  <c r="Q57" i="1"/>
  <c r="Q56" i="1"/>
  <c r="P56" i="1"/>
  <c r="Q55" i="1"/>
  <c r="P55" i="1"/>
  <c r="Q53" i="1"/>
  <c r="P52" i="1"/>
  <c r="Q52" i="1" s="1"/>
  <c r="P51" i="1"/>
  <c r="Q51" i="1" s="1"/>
  <c r="Q50" i="1"/>
  <c r="Q49" i="1"/>
  <c r="P49" i="1"/>
  <c r="Q48" i="1"/>
  <c r="P48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P25" i="1"/>
  <c r="Q25" i="1" s="1"/>
  <c r="Q24" i="1"/>
  <c r="P23" i="1"/>
  <c r="Q23" i="1" s="1"/>
  <c r="P22" i="1"/>
  <c r="Q22" i="1" s="1"/>
  <c r="Q21" i="1"/>
  <c r="Q20" i="1"/>
  <c r="P20" i="1"/>
  <c r="Q19" i="1"/>
  <c r="P18" i="1"/>
  <c r="Q18" i="1" s="1"/>
  <c r="P17" i="1"/>
  <c r="Q17" i="1" s="1"/>
  <c r="Q16" i="1"/>
  <c r="Q15" i="1"/>
  <c r="P14" i="1"/>
  <c r="Q14" i="1" s="1"/>
  <c r="Q13" i="1"/>
  <c r="R11" i="1" l="1"/>
  <c r="S12" i="1"/>
  <c r="P12" i="1"/>
  <c r="P47" i="1"/>
  <c r="P54" i="1"/>
  <c r="Q54" i="1" s="1"/>
  <c r="O62" i="1"/>
  <c r="N61" i="1"/>
  <c r="O61" i="1" s="1"/>
  <c r="O60" i="1"/>
  <c r="N59" i="1"/>
  <c r="O59" i="1" s="1"/>
  <c r="O57" i="1"/>
  <c r="N56" i="1"/>
  <c r="O56" i="1" s="1"/>
  <c r="N55" i="1"/>
  <c r="O55" i="1" s="1"/>
  <c r="O53" i="1"/>
  <c r="N52" i="1"/>
  <c r="O52" i="1" s="1"/>
  <c r="N51" i="1"/>
  <c r="O51" i="1" s="1"/>
  <c r="O50" i="1"/>
  <c r="N49" i="1"/>
  <c r="O49" i="1" s="1"/>
  <c r="N48" i="1"/>
  <c r="O48" i="1" s="1"/>
  <c r="N47" i="1"/>
  <c r="O47" i="1" s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N25" i="1"/>
  <c r="O25" i="1" s="1"/>
  <c r="O24" i="1"/>
  <c r="N23" i="1"/>
  <c r="O23" i="1" s="1"/>
  <c r="N22" i="1"/>
  <c r="O22" i="1" s="1"/>
  <c r="O21" i="1"/>
  <c r="N20" i="1"/>
  <c r="O20" i="1" s="1"/>
  <c r="O19" i="1"/>
  <c r="N18" i="1"/>
  <c r="O18" i="1" s="1"/>
  <c r="N17" i="1"/>
  <c r="O17" i="1" s="1"/>
  <c r="O16" i="1"/>
  <c r="O15" i="1"/>
  <c r="N14" i="1"/>
  <c r="O14" i="1" s="1"/>
  <c r="O13" i="1"/>
  <c r="N12" i="1"/>
  <c r="O12" i="1" s="1"/>
  <c r="N11" i="1"/>
  <c r="S11" i="1" l="1"/>
  <c r="R63" i="1"/>
  <c r="S63" i="1" s="1"/>
  <c r="P46" i="1"/>
  <c r="Q46" i="1" s="1"/>
  <c r="Q47" i="1"/>
  <c r="P11" i="1"/>
  <c r="Q12" i="1"/>
  <c r="N58" i="1"/>
  <c r="O11" i="1"/>
  <c r="B16" i="3"/>
  <c r="P63" i="1" l="1"/>
  <c r="Q63" i="1" s="1"/>
  <c r="Q11" i="1"/>
  <c r="O58" i="1"/>
  <c r="N54" i="1"/>
  <c r="M62" i="1"/>
  <c r="L61" i="1"/>
  <c r="M61" i="1" s="1"/>
  <c r="M60" i="1"/>
  <c r="L59" i="1"/>
  <c r="M59" i="1" s="1"/>
  <c r="M57" i="1"/>
  <c r="L56" i="1"/>
  <c r="M56" i="1" s="1"/>
  <c r="L55" i="1"/>
  <c r="M55" i="1" s="1"/>
  <c r="M53" i="1"/>
  <c r="L52" i="1"/>
  <c r="M52" i="1" s="1"/>
  <c r="L51" i="1"/>
  <c r="M51" i="1" s="1"/>
  <c r="M50" i="1"/>
  <c r="L49" i="1"/>
  <c r="M49" i="1" s="1"/>
  <c r="L48" i="1"/>
  <c r="M48" i="1" s="1"/>
  <c r="L47" i="1"/>
  <c r="M47" i="1" s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L25" i="1"/>
  <c r="M25" i="1" s="1"/>
  <c r="M24" i="1"/>
  <c r="L23" i="1"/>
  <c r="M23" i="1" s="1"/>
  <c r="L22" i="1"/>
  <c r="M22" i="1" s="1"/>
  <c r="M21" i="1"/>
  <c r="L20" i="1"/>
  <c r="M20" i="1" s="1"/>
  <c r="M19" i="1"/>
  <c r="L18" i="1"/>
  <c r="M18" i="1" s="1"/>
  <c r="L17" i="1"/>
  <c r="M17" i="1" s="1"/>
  <c r="M16" i="1"/>
  <c r="M15" i="1"/>
  <c r="L14" i="1"/>
  <c r="M14" i="1" s="1"/>
  <c r="M13" i="1"/>
  <c r="L12" i="1"/>
  <c r="M12" i="1" s="1"/>
  <c r="O54" i="1" l="1"/>
  <c r="N46" i="1"/>
  <c r="L11" i="1"/>
  <c r="L58" i="1"/>
  <c r="M11" i="1"/>
  <c r="K62" i="1"/>
  <c r="J61" i="1"/>
  <c r="K61" i="1" s="1"/>
  <c r="K60" i="1"/>
  <c r="J59" i="1"/>
  <c r="K59" i="1" s="1"/>
  <c r="K57" i="1"/>
  <c r="J56" i="1"/>
  <c r="K56" i="1" s="1"/>
  <c r="J55" i="1"/>
  <c r="K55" i="1" s="1"/>
  <c r="K53" i="1"/>
  <c r="J52" i="1"/>
  <c r="K52" i="1" s="1"/>
  <c r="J51" i="1"/>
  <c r="K51" i="1" s="1"/>
  <c r="K50" i="1"/>
  <c r="J49" i="1"/>
  <c r="K49" i="1" s="1"/>
  <c r="J48" i="1"/>
  <c r="K48" i="1" s="1"/>
  <c r="J47" i="1"/>
  <c r="K47" i="1" s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J25" i="1"/>
  <c r="K25" i="1" s="1"/>
  <c r="K24" i="1"/>
  <c r="J23" i="1"/>
  <c r="K23" i="1" s="1"/>
  <c r="K21" i="1"/>
  <c r="J20" i="1"/>
  <c r="K20" i="1" s="1"/>
  <c r="K19" i="1"/>
  <c r="J18" i="1"/>
  <c r="K18" i="1" s="1"/>
  <c r="J17" i="1"/>
  <c r="K17" i="1" s="1"/>
  <c r="K16" i="1"/>
  <c r="K15" i="1"/>
  <c r="K14" i="1"/>
  <c r="J14" i="1"/>
  <c r="K13" i="1"/>
  <c r="J12" i="1"/>
  <c r="K12" i="1" s="1"/>
  <c r="O46" i="1" l="1"/>
  <c r="N63" i="1"/>
  <c r="O63" i="1" s="1"/>
  <c r="M58" i="1"/>
  <c r="L54" i="1"/>
  <c r="J58" i="1"/>
  <c r="J22" i="1"/>
  <c r="I12" i="1"/>
  <c r="I13" i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3" i="1"/>
  <c r="I55" i="1"/>
  <c r="I56" i="1"/>
  <c r="I57" i="1"/>
  <c r="I60" i="1"/>
  <c r="I61" i="1"/>
  <c r="I62" i="1"/>
  <c r="C15" i="1"/>
  <c r="H61" i="1"/>
  <c r="H59" i="1"/>
  <c r="I59" i="1" s="1"/>
  <c r="H56" i="1"/>
  <c r="H55" i="1"/>
  <c r="H52" i="1"/>
  <c r="I52" i="1" s="1"/>
  <c r="H51" i="1"/>
  <c r="I51" i="1" s="1"/>
  <c r="H49" i="1"/>
  <c r="H48" i="1"/>
  <c r="H25" i="1"/>
  <c r="H23" i="1"/>
  <c r="H22" i="1" s="1"/>
  <c r="I22" i="1" s="1"/>
  <c r="H20" i="1"/>
  <c r="H18" i="1"/>
  <c r="H17" i="1"/>
  <c r="H14" i="1"/>
  <c r="H12" i="1"/>
  <c r="M54" i="1" l="1"/>
  <c r="L46" i="1"/>
  <c r="K58" i="1"/>
  <c r="J54" i="1"/>
  <c r="K22" i="1"/>
  <c r="J11" i="1"/>
  <c r="I23" i="1"/>
  <c r="H11" i="1"/>
  <c r="I11" i="1" s="1"/>
  <c r="H47" i="1"/>
  <c r="I47" i="1" s="1"/>
  <c r="H58" i="1"/>
  <c r="I58" i="1" s="1"/>
  <c r="F52" i="1"/>
  <c r="F51" i="1" s="1"/>
  <c r="G51" i="1" s="1"/>
  <c r="D61" i="1"/>
  <c r="E61" i="1"/>
  <c r="F61" i="1"/>
  <c r="D59" i="1"/>
  <c r="D58" i="1" s="1"/>
  <c r="D54" i="1" s="1"/>
  <c r="D46" i="1" s="1"/>
  <c r="E59" i="1"/>
  <c r="F59" i="1"/>
  <c r="F58" i="1" s="1"/>
  <c r="F54" i="1" s="1"/>
  <c r="D56" i="1"/>
  <c r="E56" i="1"/>
  <c r="E55" i="1" s="1"/>
  <c r="F56" i="1"/>
  <c r="D55" i="1"/>
  <c r="F55" i="1"/>
  <c r="D52" i="1"/>
  <c r="E52" i="1"/>
  <c r="E51" i="1" s="1"/>
  <c r="E47" i="1" s="1"/>
  <c r="D51" i="1"/>
  <c r="D49" i="1"/>
  <c r="E49" i="1"/>
  <c r="F49" i="1"/>
  <c r="F48" i="1" s="1"/>
  <c r="D48" i="1"/>
  <c r="E48" i="1"/>
  <c r="D47" i="1"/>
  <c r="D25" i="1"/>
  <c r="E25" i="1"/>
  <c r="F25" i="1"/>
  <c r="D23" i="1"/>
  <c r="E23" i="1"/>
  <c r="F23" i="1"/>
  <c r="G23" i="1" s="1"/>
  <c r="D22" i="1"/>
  <c r="F22" i="1"/>
  <c r="G22" i="1" s="1"/>
  <c r="D20" i="1"/>
  <c r="E20" i="1"/>
  <c r="F20" i="1"/>
  <c r="D18" i="1"/>
  <c r="E18" i="1"/>
  <c r="F18" i="1"/>
  <c r="D17" i="1"/>
  <c r="F17" i="1"/>
  <c r="D14" i="1"/>
  <c r="D12" i="1" s="1"/>
  <c r="D11" i="1" s="1"/>
  <c r="D63" i="1" s="1"/>
  <c r="E14" i="1"/>
  <c r="F14" i="1"/>
  <c r="F12" i="1" s="1"/>
  <c r="G13" i="1"/>
  <c r="G16" i="1"/>
  <c r="G18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9" i="1"/>
  <c r="G50" i="1"/>
  <c r="G52" i="1"/>
  <c r="G53" i="1"/>
  <c r="G55" i="1"/>
  <c r="G56" i="1"/>
  <c r="G57" i="1"/>
  <c r="G60" i="1"/>
  <c r="G61" i="1"/>
  <c r="G62" i="1"/>
  <c r="M46" i="1" l="1"/>
  <c r="L63" i="1"/>
  <c r="M63" i="1" s="1"/>
  <c r="K54" i="1"/>
  <c r="J46" i="1"/>
  <c r="K46" i="1" s="1"/>
  <c r="K11" i="1"/>
  <c r="E12" i="1"/>
  <c r="F11" i="1"/>
  <c r="H54" i="1"/>
  <c r="I54" i="1" s="1"/>
  <c r="G59" i="1"/>
  <c r="E58" i="1"/>
  <c r="G54" i="1"/>
  <c r="G58" i="1"/>
  <c r="E54" i="1"/>
  <c r="E46" i="1" s="1"/>
  <c r="F47" i="1"/>
  <c r="G48" i="1"/>
  <c r="E22" i="1"/>
  <c r="E17" i="1"/>
  <c r="E11" i="1"/>
  <c r="G17" i="1"/>
  <c r="J63" i="1" l="1"/>
  <c r="K63" i="1" s="1"/>
  <c r="E63" i="1"/>
  <c r="H46" i="1"/>
  <c r="I46" i="1" s="1"/>
  <c r="F46" i="1"/>
  <c r="G47" i="1"/>
  <c r="H63" i="1" l="1"/>
  <c r="I63" i="1" s="1"/>
  <c r="G46" i="1"/>
  <c r="F63" i="1"/>
  <c r="C59" i="1"/>
  <c r="C14" i="1" l="1"/>
  <c r="G14" i="1" s="1"/>
  <c r="G15" i="1"/>
  <c r="C20" i="1"/>
  <c r="C18" i="1"/>
  <c r="C17" i="1" l="1"/>
  <c r="E62" i="1"/>
  <c r="C61" i="1"/>
  <c r="E60" i="1"/>
  <c r="C58" i="1"/>
  <c r="E57" i="1"/>
  <c r="C56" i="1"/>
  <c r="C55" i="1" s="1"/>
  <c r="E53" i="1"/>
  <c r="C52" i="1"/>
  <c r="C51" i="1" s="1"/>
  <c r="D50" i="1"/>
  <c r="E50" i="1" s="1"/>
  <c r="C49" i="1"/>
  <c r="C48" i="1"/>
  <c r="E45" i="1"/>
  <c r="E44" i="1"/>
  <c r="E43" i="1"/>
  <c r="E42" i="1"/>
  <c r="E41" i="1"/>
  <c r="C41" i="1"/>
  <c r="E40" i="1"/>
  <c r="C40" i="1"/>
  <c r="E39" i="1"/>
  <c r="E38" i="1"/>
  <c r="C38" i="1"/>
  <c r="E37" i="1"/>
  <c r="E36" i="1"/>
  <c r="C36" i="1"/>
  <c r="E35" i="1"/>
  <c r="C35" i="1"/>
  <c r="E34" i="1"/>
  <c r="C34" i="1"/>
  <c r="E33" i="1"/>
  <c r="E32" i="1"/>
  <c r="C32" i="1"/>
  <c r="E31" i="1"/>
  <c r="C31" i="1"/>
  <c r="E30" i="1"/>
  <c r="E29" i="1"/>
  <c r="C29" i="1"/>
  <c r="E28" i="1"/>
  <c r="C28" i="1"/>
  <c r="E27" i="1"/>
  <c r="C27" i="1"/>
  <c r="E26" i="1"/>
  <c r="C25" i="1"/>
  <c r="E24" i="1"/>
  <c r="C23" i="1"/>
  <c r="E21" i="1"/>
  <c r="E19" i="1"/>
  <c r="C12" i="1"/>
  <c r="G12" i="1" s="1"/>
  <c r="C47" i="1" l="1"/>
  <c r="C22" i="1"/>
  <c r="C11" i="1" s="1"/>
  <c r="G11" i="1" s="1"/>
  <c r="C54" i="1"/>
  <c r="C46" i="1" l="1"/>
  <c r="C63" i="1" s="1"/>
  <c r="G63" i="1" s="1"/>
</calcChain>
</file>

<file path=xl/sharedStrings.xml><?xml version="1.0" encoding="utf-8"?>
<sst xmlns="http://schemas.openxmlformats.org/spreadsheetml/2006/main" count="176" uniqueCount="161">
  <si>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</si>
  <si>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</si>
  <si>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</si>
  <si>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</si>
  <si>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</si>
  <si>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</si>
  <si>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</si>
  <si>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</si>
  <si>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</si>
  <si>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</si>
  <si>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</si>
  <si>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</si>
  <si>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</si>
  <si>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</si>
  <si>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</si>
  <si>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</si>
  <si>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</si>
  <si>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</si>
  <si>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</si>
  <si>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</si>
  <si>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</si>
  <si>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</si>
  <si>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</si>
  <si>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</si>
  <si>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</si>
  <si>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</si>
  <si>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</si>
  <si>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</si>
  <si>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</si>
  <si>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</si>
  <si>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</si>
  <si>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</si>
  <si>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</si>
  <si>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</si>
  <si>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</si>
  <si>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</si>
  <si>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</si>
  <si>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</si>
  <si>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</si>
  <si>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</si>
  <si>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</si>
  <si>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</si>
  <si>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</si>
  <si>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</si>
  <si>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</si>
  <si>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</si>
  <si>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</si>
  <si>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</si>
  <si>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</si>
  <si>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</si>
  <si>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</si>
  <si>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</si>
  <si>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</si>
  <si>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</si>
  <si>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</si>
  <si>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</si>
  <si>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</si>
  <si>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</si>
  <si>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</si>
  <si>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</si>
  <si>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</si>
  <si>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</si>
  <si>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</si>
  <si>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</si>
  <si>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</si>
  <si>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</si>
  <si>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</si>
  <si>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</si>
  <si>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</si>
  <si>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</si>
  <si>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</si>
  <si>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</si>
  <si>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</si>
  <si>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</si>
  <si>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</si>
  <si>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</si>
  <si>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</si>
  <si>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</si>
  <si>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</si>
  <si>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</si>
  <si>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</si>
  <si>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</si>
  <si>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</si>
  <si>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</si>
  <si>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050 01 02 00 00 04 0000 710</t>
  </si>
  <si>
    <t>050 01 02 00 00 04 0000 810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</si>
  <si>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</si>
  <si>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</si>
  <si>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</si>
  <si>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</si>
  <si>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</si>
  <si>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</si>
  <si>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</si>
  <si>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</si>
  <si>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</si>
  <si>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</si>
  <si>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</si>
  <si>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</si>
  <si>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</si>
  <si>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</si>
  <si>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</si>
  <si>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</si>
  <si>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</si>
  <si>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</si>
  <si>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</si>
  <si>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</si>
  <si>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</si>
  <si>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</si>
  <si>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</si>
  <si>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</si>
  <si>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</si>
  <si>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</si>
  <si>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</si>
  <si>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>Утверждено решением Думы города Мегиона на 2013 год (тыс.руб)</t>
  </si>
  <si>
    <t>Уточнение январь</t>
  </si>
  <si>
    <t>Сумма с учетом уточнения (тыс.руб)</t>
  </si>
  <si>
    <t>000 01 03 01 00 00 0000 700</t>
  </si>
  <si>
    <t>050 01 03 01 00 04 0000 710</t>
  </si>
  <si>
    <t>000 01 03 01 00 00 0000 800</t>
  </si>
  <si>
    <t>050 01 03 01 00 04 0000 810</t>
  </si>
  <si>
    <t xml:space="preserve">Уточнение апрель </t>
  </si>
  <si>
    <t>Уточнено решением Думы города Мегиона от 23.01.2013 №321 (тыс.руб)</t>
  </si>
  <si>
    <t>Уточнено решением Думы города Мегиона от 05.04.2013 №336 (тыс.руб)</t>
  </si>
  <si>
    <t>Уточнение    май</t>
  </si>
  <si>
    <t>Уточнено решением Думы города Мегиона от 31.05.2013 № 343 (тыс.руб)</t>
  </si>
  <si>
    <t>Уточнение    июнь</t>
  </si>
  <si>
    <t>к решению Думы</t>
  </si>
  <si>
    <t>Бюджетные кредиты от других бюджетов бюджетной системы РФ</t>
  </si>
  <si>
    <t>Кредиты от кредитных организаций</t>
  </si>
  <si>
    <t xml:space="preserve">                           Верхний предел муниципального внутреннего долга</t>
  </si>
  <si>
    <t xml:space="preserve">                                           городского округа город Мегион</t>
  </si>
  <si>
    <t xml:space="preserve">                                                          на 01.01.2014 года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</si>
  <si>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</si>
  <si>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</si>
  <si>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</si>
  <si>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Общая сумма долга  на 01.01.2013 г.</t>
  </si>
  <si>
    <t>Погашение кредита в 2013 году</t>
  </si>
  <si>
    <t>Общая сумма долга  на 01.01.2014 г.</t>
  </si>
  <si>
    <t>Уточнено решением о бюджете от 28.06.2013 №347 (тыс.руб.)</t>
  </si>
  <si>
    <t>Уточнение    сентябрь</t>
  </si>
  <si>
    <t>5</t>
  </si>
  <si>
    <t>Уточнение    октябрь</t>
  </si>
  <si>
    <t>Уточнено решением о бюджете от 20.09.2013 №363 (тыс.руб.)</t>
  </si>
  <si>
    <t>Погашение кредитов от кредитных организаций в валюте Российской Федерации</t>
  </si>
  <si>
    <t>Уточнено решением о бюджете от 25.10.2013 №369 (тыс.руб.)</t>
  </si>
  <si>
    <t>Уточнение    ноябрь</t>
  </si>
  <si>
    <t>Приложение  11</t>
  </si>
  <si>
    <t xml:space="preserve"> Программа муниципальных внутренних заимствований </t>
  </si>
  <si>
    <t>городского округа город Мегион на 2013 год</t>
  </si>
  <si>
    <t>Наименование</t>
  </si>
  <si>
    <t>Сумма на год (тыс.руб)</t>
  </si>
  <si>
    <t>привлечение</t>
  </si>
  <si>
    <t>погашение</t>
  </si>
  <si>
    <t>Всего:</t>
  </si>
  <si>
    <t>Уточнение    декабрь</t>
  </si>
  <si>
    <t>Уточнено решением о бюджете от 13.11.2013 №374 (тыс.руб.)</t>
  </si>
  <si>
    <t>Приложение 10</t>
  </si>
  <si>
    <t>Приложение  12</t>
  </si>
  <si>
    <t>от 18.12.2013 № 383</t>
  </si>
  <si>
    <t>от 18.12.2013  № 383</t>
  </si>
  <si>
    <t>от  18.12.2013  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</si>
</sst>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1" fillId="0" borderId="0" xfId="0" applyFont="1" applyAlignment="1">
      <alignment horizontal="justify"/>
    </xf>
    <xf numFmtId="0" fontId="6" fillId="0" borderId="0" xfId="0" applyFont="1"/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7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6" fillId="0" borderId="2" xfId="0" applyFont="1" applyFill="1" applyBorder="1" applyAlignment="1">
      <alignment horizontal="justify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64" fontId="1" fillId="2" borderId="2" xfId="0" applyNumberFormat="1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64" fontId="1" fillId="2" borderId="0" xfId="0" applyNumberFormat="1" applyFont="1" applyFill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88;&#1088;&#1086;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57;&#1103;&#1092;&#1091;&#1082;&#1086;&#1074;&#1072;/&#1059;&#1058;&#1054;&#1063;&#1053;&#1045;&#1053;&#1048;&#1045;%202013/&#1091;&#1090;&#1086;&#1095;&#1085;&#1077;&#1085;&#1080;&#1077;%20&#1074;%20&#1084;&#1072;&#1077;/&#1048;&#1089;&#1090;&#1086;&#1095;&#1085;&#1080;&#1082;&#1080;,%20&#1087;&#1088;.10,%2011,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0-источники"/>
      <sheetName val="пр11-программа"/>
      <sheetName val="пр12-верх.предел"/>
    </sheetNames>
    <sheetDataSet>
      <sheetData sheetId="0">
        <row r="18">
          <cell r="K18">
            <v>90000</v>
          </cell>
        </row>
        <row r="20">
          <cell r="K20">
            <v>-70000</v>
          </cell>
        </row>
      </sheetData>
      <sheetData sheetId="1">
        <row r="10">
          <cell r="B10">
            <v>31399.500000000007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tabSelected="1" workbookViewId="0">
      <selection activeCell="A4" sqref="A4"/>
    </sheetView>
  </sheetViews>
  <sheetFormatPr defaultRowHeight="15" x14ac:dyDescent="0.25"/>
  <cols>
    <col min="1" max="1" width="67" style="1" customWidth="1"/>
    <col min="2" max="2" width="29.7109375" style="1" customWidth="1"/>
    <col min="3" max="3" width="20" style="1" hidden="1" customWidth="1"/>
    <col min="4" max="4" width="15.42578125" style="1" hidden="1" customWidth="1"/>
    <col min="5" max="5" width="18.28515625" style="1" hidden="1" customWidth="1"/>
    <col min="6" max="6" width="13.28515625" style="1" hidden="1" customWidth="1"/>
    <col min="7" max="7" width="20.140625" style="1" hidden="1" customWidth="1"/>
    <col min="8" max="8" width="13.28515625" style="1" hidden="1" customWidth="1"/>
    <col min="9" max="9" width="20.140625" style="1" hidden="1" customWidth="1"/>
    <col min="10" max="10" width="13.28515625" style="1" hidden="1" customWidth="1"/>
    <col min="11" max="11" width="20.140625" style="1" hidden="1" customWidth="1"/>
    <col min="12" max="12" width="13.28515625" style="1" hidden="1" customWidth="1"/>
    <col min="13" max="13" width="20.140625" style="1" hidden="1" customWidth="1"/>
    <col min="14" max="14" width="13.28515625" style="1" hidden="1" customWidth="1"/>
    <col min="15" max="15" width="20.140625" style="1" hidden="1" customWidth="1"/>
    <col min="16" max="16" width="13.28515625" style="1" hidden="1" customWidth="1"/>
    <col min="17" max="17" width="20.140625" style="1" hidden="1" customWidth="1"/>
    <col min="18" max="18" width="13.28515625" style="1" hidden="1" customWidth="1"/>
    <col min="19" max="19" width="20.140625" style="1" customWidth="1"/>
    <col min="20" max="20" width="14.5703125" style="1" customWidth="1"/>
    <col min="21" max="21" width="22.28515625" style="1" customWidth="1"/>
    <col min="22" max="23" width="11.28515625" style="1" bestFit="1" customWidth="1"/>
    <col min="24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21" s="25" customFormat="1" ht="15.75" x14ac:dyDescent="0.25">
      <c r="C1" s="28"/>
      <c r="G1" s="28"/>
      <c r="I1" s="28"/>
      <c r="K1" s="28"/>
      <c r="M1" s="28"/>
      <c r="O1" s="28"/>
      <c r="Q1" s="28"/>
      <c r="S1" s="28"/>
      <c r="T1" s="28" t="s">
        <v>156</v>
      </c>
    </row>
    <row r="2" spans="1:21" s="25" customFormat="1" ht="15.75" x14ac:dyDescent="0.25">
      <c r="C2" s="28"/>
      <c r="G2" s="28"/>
      <c r="I2" s="28"/>
      <c r="K2" s="28"/>
      <c r="M2" s="28"/>
      <c r="O2" s="28"/>
      <c r="Q2" s="28"/>
      <c r="S2" s="28"/>
      <c r="T2" s="28" t="s">
        <v>0</v>
      </c>
    </row>
    <row r="3" spans="1:21" s="25" customFormat="1" ht="15.75" x14ac:dyDescent="0.25">
      <c r="C3" s="28"/>
      <c r="G3" s="28"/>
      <c r="I3" s="28"/>
      <c r="K3" s="28"/>
      <c r="M3" s="28"/>
      <c r="O3" s="28"/>
      <c r="Q3" s="28"/>
      <c r="S3" s="28"/>
      <c r="T3" s="28" t="s">
        <v>1</v>
      </c>
    </row>
    <row r="4" spans="1:21" s="25" customFormat="1" ht="15.75" x14ac:dyDescent="0.25">
      <c r="C4" s="28"/>
      <c r="G4" s="28"/>
      <c r="I4" s="28"/>
      <c r="K4" s="28"/>
      <c r="M4" s="28"/>
      <c r="O4" s="28"/>
      <c r="Q4" s="28"/>
      <c r="S4" s="28"/>
      <c r="T4" s="28" t="s">
        <v>160</v>
      </c>
    </row>
    <row r="5" spans="1:21" ht="31.5" customHeight="1" x14ac:dyDescent="0.25"/>
    <row r="6" spans="1:21" ht="15" customHeight="1" x14ac:dyDescent="0.25">
      <c r="A6" s="54" t="s">
        <v>112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ht="44.2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ht="15" customHeight="1" x14ac:dyDescent="0.25">
      <c r="A8" s="56" t="s">
        <v>2</v>
      </c>
      <c r="B8" s="57" t="s">
        <v>3</v>
      </c>
      <c r="C8" s="53" t="s">
        <v>113</v>
      </c>
      <c r="D8" s="58" t="s">
        <v>4</v>
      </c>
      <c r="E8" s="53" t="s">
        <v>5</v>
      </c>
      <c r="F8" s="51" t="s">
        <v>114</v>
      </c>
      <c r="G8" s="53" t="s">
        <v>121</v>
      </c>
      <c r="H8" s="51" t="s">
        <v>120</v>
      </c>
      <c r="I8" s="53" t="s">
        <v>122</v>
      </c>
      <c r="J8" s="51" t="s">
        <v>123</v>
      </c>
      <c r="K8" s="53" t="s">
        <v>124</v>
      </c>
      <c r="L8" s="51" t="s">
        <v>125</v>
      </c>
      <c r="M8" s="53" t="s">
        <v>138</v>
      </c>
      <c r="N8" s="51" t="s">
        <v>139</v>
      </c>
      <c r="O8" s="53" t="s">
        <v>142</v>
      </c>
      <c r="P8" s="51" t="s">
        <v>141</v>
      </c>
      <c r="Q8" s="53" t="s">
        <v>144</v>
      </c>
      <c r="R8" s="51" t="s">
        <v>145</v>
      </c>
      <c r="S8" s="53" t="s">
        <v>155</v>
      </c>
      <c r="T8" s="51" t="s">
        <v>154</v>
      </c>
      <c r="U8" s="53" t="s">
        <v>115</v>
      </c>
    </row>
    <row r="9" spans="1:21" ht="58.5" customHeight="1" x14ac:dyDescent="0.25">
      <c r="A9" s="56"/>
      <c r="B9" s="57"/>
      <c r="C9" s="53"/>
      <c r="D9" s="59"/>
      <c r="E9" s="53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</row>
    <row r="10" spans="1:21" s="6" customFormat="1" ht="12" customHeight="1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  <c r="F10" s="5"/>
      <c r="G10" s="29" t="s">
        <v>6</v>
      </c>
      <c r="H10" s="5"/>
      <c r="I10" s="32" t="s">
        <v>6</v>
      </c>
      <c r="J10" s="5"/>
      <c r="K10" s="33" t="s">
        <v>6</v>
      </c>
      <c r="L10" s="5"/>
      <c r="M10" s="34" t="s">
        <v>6</v>
      </c>
      <c r="N10" s="5">
        <v>4</v>
      </c>
      <c r="O10" s="42" t="s">
        <v>140</v>
      </c>
      <c r="P10" s="5">
        <v>4</v>
      </c>
      <c r="Q10" s="43" t="s">
        <v>140</v>
      </c>
      <c r="R10" s="5">
        <v>4</v>
      </c>
      <c r="S10" s="46" t="s">
        <v>6</v>
      </c>
      <c r="T10" s="5">
        <v>4</v>
      </c>
      <c r="U10" s="47" t="s">
        <v>140</v>
      </c>
    </row>
    <row r="11" spans="1:21" ht="32.25" customHeight="1" x14ac:dyDescent="0.25">
      <c r="A11" s="7" t="s">
        <v>7</v>
      </c>
      <c r="B11" s="8" t="s">
        <v>8</v>
      </c>
      <c r="C11" s="9">
        <f>SUM(C12+C17+C22)</f>
        <v>51840.000000000007</v>
      </c>
      <c r="D11" s="9">
        <f t="shared" ref="D11:F11" si="0">SUM(D12+D17+D22)</f>
        <v>0</v>
      </c>
      <c r="E11" s="9" t="e">
        <f t="shared" si="0"/>
        <v>#REF!</v>
      </c>
      <c r="F11" s="9">
        <f t="shared" si="0"/>
        <v>-491.8</v>
      </c>
      <c r="G11" s="26">
        <f t="shared" ref="G11:G13" si="1">SUM(C11+F11)</f>
        <v>51348.200000000004</v>
      </c>
      <c r="H11" s="9">
        <f t="shared" ref="H11" si="2">SUM(H12+H17+H22)</f>
        <v>225.3</v>
      </c>
      <c r="I11" s="26">
        <f>SUM(G11:H11)</f>
        <v>51573.500000000007</v>
      </c>
      <c r="J11" s="9">
        <f t="shared" ref="J11:L11" si="3">SUM(J12+J17+J22)</f>
        <v>-174</v>
      </c>
      <c r="K11" s="26">
        <f>SUM(I11:J11)</f>
        <v>51399.500000000007</v>
      </c>
      <c r="L11" s="9">
        <f t="shared" si="3"/>
        <v>0</v>
      </c>
      <c r="M11" s="26">
        <f>SUM(K11:L11)</f>
        <v>51399.500000000007</v>
      </c>
      <c r="N11" s="9">
        <f t="shared" ref="N11:P11" si="4">SUM(N12+N17+N22)</f>
        <v>-20504.400000000009</v>
      </c>
      <c r="O11" s="26">
        <f>SUM(M11:N11)</f>
        <v>30895.1</v>
      </c>
      <c r="P11" s="9">
        <f t="shared" si="4"/>
        <v>64856.4</v>
      </c>
      <c r="Q11" s="26">
        <f>SUM(O11:P11)</f>
        <v>95751.5</v>
      </c>
      <c r="R11" s="9">
        <f t="shared" ref="R11:T11" si="5">SUM(R12+R17+R22)</f>
        <v>0</v>
      </c>
      <c r="S11" s="26">
        <f>SUM(Q11:R11)</f>
        <v>95751.5</v>
      </c>
      <c r="T11" s="9">
        <f t="shared" si="5"/>
        <v>-29579.200000000001</v>
      </c>
      <c r="U11" s="26">
        <f>SUM(S11:T11)</f>
        <v>66172.3</v>
      </c>
    </row>
    <row r="12" spans="1:21" ht="42.75" customHeight="1" x14ac:dyDescent="0.25">
      <c r="A12" s="7" t="s">
        <v>9</v>
      </c>
      <c r="B12" s="8" t="s">
        <v>10</v>
      </c>
      <c r="C12" s="9">
        <f>C14</f>
        <v>0</v>
      </c>
      <c r="D12" s="9">
        <f t="shared" ref="D12:F12" si="6">D14</f>
        <v>0</v>
      </c>
      <c r="E12" s="9">
        <f t="shared" si="6"/>
        <v>0</v>
      </c>
      <c r="F12" s="9">
        <f t="shared" si="6"/>
        <v>0</v>
      </c>
      <c r="G12" s="26">
        <f t="shared" si="1"/>
        <v>0</v>
      </c>
      <c r="H12" s="9">
        <f t="shared" ref="H12" si="7">H14</f>
        <v>0</v>
      </c>
      <c r="I12" s="26">
        <f t="shared" ref="I12:I63" si="8">SUM(G12:H12)</f>
        <v>0</v>
      </c>
      <c r="J12" s="9">
        <f t="shared" ref="J12:L12" si="9">J14</f>
        <v>0</v>
      </c>
      <c r="K12" s="26">
        <f t="shared" ref="K12:K63" si="10">SUM(I12:J12)</f>
        <v>0</v>
      </c>
      <c r="L12" s="9">
        <f t="shared" si="9"/>
        <v>0</v>
      </c>
      <c r="M12" s="26">
        <f t="shared" ref="M12:M63" si="11">SUM(K12:L12)</f>
        <v>0</v>
      </c>
      <c r="N12" s="9">
        <f t="shared" ref="N12:P12" si="12">N14</f>
        <v>0</v>
      </c>
      <c r="O12" s="26">
        <f t="shared" ref="O12:O63" si="13">SUM(M12:N12)</f>
        <v>0</v>
      </c>
      <c r="P12" s="9">
        <f t="shared" si="12"/>
        <v>0</v>
      </c>
      <c r="Q12" s="26">
        <f t="shared" ref="Q12:Q63" si="14">SUM(O12:P12)</f>
        <v>0</v>
      </c>
      <c r="R12" s="9">
        <f t="shared" ref="R12:T12" si="15">R14</f>
        <v>0</v>
      </c>
      <c r="S12" s="26">
        <f t="shared" ref="S12:S63" si="16">SUM(Q12:R12)</f>
        <v>0</v>
      </c>
      <c r="T12" s="9">
        <f t="shared" si="15"/>
        <v>0</v>
      </c>
      <c r="U12" s="26">
        <f t="shared" ref="U12:U63" si="17">SUM(S12:T12)</f>
        <v>0</v>
      </c>
    </row>
    <row r="13" spans="1:21" ht="42.75" customHeight="1" x14ac:dyDescent="0.25">
      <c r="A13" s="12" t="s">
        <v>95</v>
      </c>
      <c r="B13" s="13" t="s">
        <v>96</v>
      </c>
      <c r="C13" s="27" t="s">
        <v>99</v>
      </c>
      <c r="D13" s="10"/>
      <c r="E13" s="11"/>
      <c r="F13" s="30"/>
      <c r="G13" s="26">
        <f t="shared" si="1"/>
        <v>0</v>
      </c>
      <c r="H13" s="30"/>
      <c r="I13" s="26">
        <f t="shared" si="8"/>
        <v>0</v>
      </c>
      <c r="J13" s="30"/>
      <c r="K13" s="26">
        <f t="shared" si="10"/>
        <v>0</v>
      </c>
      <c r="L13" s="30"/>
      <c r="M13" s="26">
        <f t="shared" si="11"/>
        <v>0</v>
      </c>
      <c r="N13" s="44"/>
      <c r="O13" s="26">
        <f t="shared" si="13"/>
        <v>0</v>
      </c>
      <c r="P13" s="44"/>
      <c r="Q13" s="26">
        <f t="shared" si="14"/>
        <v>0</v>
      </c>
      <c r="R13" s="44"/>
      <c r="S13" s="26">
        <f t="shared" si="16"/>
        <v>0</v>
      </c>
      <c r="T13" s="44"/>
      <c r="U13" s="26">
        <f t="shared" si="17"/>
        <v>0</v>
      </c>
    </row>
    <row r="14" spans="1:21" ht="42.75" customHeight="1" x14ac:dyDescent="0.25">
      <c r="A14" s="12" t="s">
        <v>11</v>
      </c>
      <c r="B14" s="13" t="s">
        <v>93</v>
      </c>
      <c r="C14" s="26">
        <f>C16</f>
        <v>0</v>
      </c>
      <c r="D14" s="26">
        <f t="shared" ref="D14:F14" si="18">D16</f>
        <v>0</v>
      </c>
      <c r="E14" s="26">
        <f t="shared" si="18"/>
        <v>0</v>
      </c>
      <c r="F14" s="26">
        <f t="shared" si="18"/>
        <v>0</v>
      </c>
      <c r="G14" s="26">
        <f>SUM(C14+F14)</f>
        <v>0</v>
      </c>
      <c r="H14" s="26">
        <f t="shared" ref="H14" si="19">H16</f>
        <v>0</v>
      </c>
      <c r="I14" s="26">
        <f t="shared" si="8"/>
        <v>0</v>
      </c>
      <c r="J14" s="26">
        <f t="shared" ref="J14:L14" si="20">J16</f>
        <v>0</v>
      </c>
      <c r="K14" s="26">
        <f t="shared" si="10"/>
        <v>0</v>
      </c>
      <c r="L14" s="26">
        <f t="shared" si="20"/>
        <v>0</v>
      </c>
      <c r="M14" s="26">
        <f t="shared" si="11"/>
        <v>0</v>
      </c>
      <c r="N14" s="26">
        <f t="shared" ref="N14:P14" si="21">N16</f>
        <v>0</v>
      </c>
      <c r="O14" s="26">
        <f t="shared" si="13"/>
        <v>0</v>
      </c>
      <c r="P14" s="26">
        <f t="shared" si="21"/>
        <v>0</v>
      </c>
      <c r="Q14" s="26">
        <f t="shared" si="14"/>
        <v>0</v>
      </c>
      <c r="R14" s="26">
        <f t="shared" ref="R14:T14" si="22">R16</f>
        <v>0</v>
      </c>
      <c r="S14" s="26">
        <f t="shared" si="16"/>
        <v>0</v>
      </c>
      <c r="T14" s="26">
        <f t="shared" si="22"/>
        <v>0</v>
      </c>
      <c r="U14" s="26">
        <f t="shared" si="17"/>
        <v>0</v>
      </c>
    </row>
    <row r="15" spans="1:21" ht="42.75" customHeight="1" x14ac:dyDescent="0.25">
      <c r="A15" s="12" t="s">
        <v>97</v>
      </c>
      <c r="B15" s="13" t="s">
        <v>98</v>
      </c>
      <c r="C15" s="14">
        <f>SUM(C16)</f>
        <v>0</v>
      </c>
      <c r="D15" s="10"/>
      <c r="E15" s="11"/>
      <c r="F15" s="30"/>
      <c r="G15" s="26">
        <f t="shared" ref="G15:G63" si="23">SUM(C15+F15)</f>
        <v>0</v>
      </c>
      <c r="H15" s="30"/>
      <c r="I15" s="26">
        <f t="shared" si="8"/>
        <v>0</v>
      </c>
      <c r="J15" s="30"/>
      <c r="K15" s="26">
        <f t="shared" si="10"/>
        <v>0</v>
      </c>
      <c r="L15" s="30"/>
      <c r="M15" s="26">
        <f t="shared" si="11"/>
        <v>0</v>
      </c>
      <c r="N15" s="44"/>
      <c r="O15" s="26">
        <f t="shared" si="13"/>
        <v>0</v>
      </c>
      <c r="P15" s="44"/>
      <c r="Q15" s="26">
        <f t="shared" si="14"/>
        <v>0</v>
      </c>
      <c r="R15" s="44"/>
      <c r="S15" s="26">
        <f t="shared" si="16"/>
        <v>0</v>
      </c>
      <c r="T15" s="44"/>
      <c r="U15" s="26">
        <f t="shared" si="17"/>
        <v>0</v>
      </c>
    </row>
    <row r="16" spans="1:21" ht="42" customHeight="1" x14ac:dyDescent="0.25">
      <c r="A16" s="12" t="s">
        <v>12</v>
      </c>
      <c r="B16" s="13" t="s">
        <v>94</v>
      </c>
      <c r="C16" s="14">
        <v>0</v>
      </c>
      <c r="D16" s="14">
        <v>0</v>
      </c>
      <c r="E16" s="14">
        <v>0</v>
      </c>
      <c r="F16" s="14">
        <v>0</v>
      </c>
      <c r="G16" s="26">
        <f t="shared" si="23"/>
        <v>0</v>
      </c>
      <c r="H16" s="14">
        <v>0</v>
      </c>
      <c r="I16" s="26">
        <f t="shared" si="8"/>
        <v>0</v>
      </c>
      <c r="J16" s="14">
        <v>0</v>
      </c>
      <c r="K16" s="26">
        <f t="shared" si="10"/>
        <v>0</v>
      </c>
      <c r="L16" s="14">
        <v>0</v>
      </c>
      <c r="M16" s="26">
        <f t="shared" si="11"/>
        <v>0</v>
      </c>
      <c r="N16" s="14">
        <v>0</v>
      </c>
      <c r="O16" s="26">
        <f t="shared" si="13"/>
        <v>0</v>
      </c>
      <c r="P16" s="14">
        <v>0</v>
      </c>
      <c r="Q16" s="26">
        <f t="shared" si="14"/>
        <v>0</v>
      </c>
      <c r="R16" s="14">
        <v>0</v>
      </c>
      <c r="S16" s="26">
        <f t="shared" si="16"/>
        <v>0</v>
      </c>
      <c r="T16" s="14">
        <v>0</v>
      </c>
      <c r="U16" s="26">
        <f t="shared" si="17"/>
        <v>0</v>
      </c>
    </row>
    <row r="17" spans="1:21" ht="28.5" x14ac:dyDescent="0.25">
      <c r="A17" s="7" t="s">
        <v>13</v>
      </c>
      <c r="B17" s="8" t="s">
        <v>14</v>
      </c>
      <c r="C17" s="9">
        <f>SUM(C18+C20)</f>
        <v>20000</v>
      </c>
      <c r="D17" s="9">
        <f t="shared" ref="D17:F17" si="24">SUM(D18+D20)</f>
        <v>0</v>
      </c>
      <c r="E17" s="9" t="e">
        <f t="shared" si="24"/>
        <v>#REF!</v>
      </c>
      <c r="F17" s="9">
        <f t="shared" si="24"/>
        <v>0</v>
      </c>
      <c r="G17" s="26">
        <f t="shared" si="23"/>
        <v>20000</v>
      </c>
      <c r="H17" s="9">
        <f t="shared" ref="H17" si="25">SUM(H18+H20)</f>
        <v>0</v>
      </c>
      <c r="I17" s="26">
        <f t="shared" si="8"/>
        <v>20000</v>
      </c>
      <c r="J17" s="9">
        <f t="shared" ref="J17:L17" si="26">SUM(J18+J20)</f>
        <v>0</v>
      </c>
      <c r="K17" s="26">
        <f t="shared" si="10"/>
        <v>20000</v>
      </c>
      <c r="L17" s="9">
        <f t="shared" si="26"/>
        <v>0</v>
      </c>
      <c r="M17" s="26">
        <f t="shared" si="11"/>
        <v>20000</v>
      </c>
      <c r="N17" s="9">
        <f t="shared" ref="N17:P17" si="27">SUM(N18+N20)</f>
        <v>10895.1</v>
      </c>
      <c r="O17" s="26">
        <f t="shared" si="13"/>
        <v>30895.1</v>
      </c>
      <c r="P17" s="9">
        <f t="shared" si="27"/>
        <v>64856.4</v>
      </c>
      <c r="Q17" s="26">
        <f t="shared" si="14"/>
        <v>95751.5</v>
      </c>
      <c r="R17" s="9">
        <f t="shared" ref="R17:T17" si="28">SUM(R18+R20)</f>
        <v>0</v>
      </c>
      <c r="S17" s="26">
        <f t="shared" si="16"/>
        <v>95751.5</v>
      </c>
      <c r="T17" s="9">
        <f t="shared" si="28"/>
        <v>-29579.200000000001</v>
      </c>
      <c r="U17" s="26">
        <f t="shared" si="17"/>
        <v>66172.3</v>
      </c>
    </row>
    <row r="18" spans="1:21" ht="30" x14ac:dyDescent="0.25">
      <c r="A18" s="12" t="s">
        <v>100</v>
      </c>
      <c r="B18" s="13" t="s">
        <v>101</v>
      </c>
      <c r="C18" s="14">
        <f>SUM(C19)</f>
        <v>70000</v>
      </c>
      <c r="D18" s="14">
        <f t="shared" ref="D18:T18" si="29">SUM(D19)</f>
        <v>0</v>
      </c>
      <c r="E18" s="14" t="e">
        <f t="shared" si="29"/>
        <v>#REF!</v>
      </c>
      <c r="F18" s="14">
        <f t="shared" si="29"/>
        <v>0</v>
      </c>
      <c r="G18" s="26">
        <f t="shared" si="23"/>
        <v>70000</v>
      </c>
      <c r="H18" s="14">
        <f t="shared" si="29"/>
        <v>0</v>
      </c>
      <c r="I18" s="26">
        <f t="shared" si="8"/>
        <v>70000</v>
      </c>
      <c r="J18" s="14">
        <f t="shared" si="29"/>
        <v>20000</v>
      </c>
      <c r="K18" s="26">
        <f t="shared" si="10"/>
        <v>90000</v>
      </c>
      <c r="L18" s="14">
        <f t="shared" si="29"/>
        <v>0</v>
      </c>
      <c r="M18" s="26">
        <f t="shared" si="11"/>
        <v>90000</v>
      </c>
      <c r="N18" s="14">
        <f t="shared" si="29"/>
        <v>10895.1</v>
      </c>
      <c r="O18" s="26">
        <f t="shared" si="13"/>
        <v>100895.1</v>
      </c>
      <c r="P18" s="14">
        <f t="shared" si="29"/>
        <v>64856.4</v>
      </c>
      <c r="Q18" s="26">
        <f t="shared" si="14"/>
        <v>165751.5</v>
      </c>
      <c r="R18" s="14">
        <f t="shared" si="29"/>
        <v>0</v>
      </c>
      <c r="S18" s="26">
        <f t="shared" si="16"/>
        <v>165751.5</v>
      </c>
      <c r="T18" s="14">
        <f t="shared" si="29"/>
        <v>-29579.200000000001</v>
      </c>
      <c r="U18" s="26">
        <f t="shared" si="17"/>
        <v>136172.29999999999</v>
      </c>
    </row>
    <row r="19" spans="1:21" ht="30.75" customHeight="1" x14ac:dyDescent="0.25">
      <c r="A19" s="12" t="s">
        <v>15</v>
      </c>
      <c r="B19" s="13" t="s">
        <v>84</v>
      </c>
      <c r="C19" s="14">
        <v>70000</v>
      </c>
      <c r="D19" s="10"/>
      <c r="E19" s="11" t="e">
        <f>SUM(#REF!+D19)</f>
        <v>#REF!</v>
      </c>
      <c r="F19" s="30"/>
      <c r="G19" s="26">
        <f t="shared" si="23"/>
        <v>70000</v>
      </c>
      <c r="H19" s="30"/>
      <c r="I19" s="26">
        <f t="shared" si="8"/>
        <v>70000</v>
      </c>
      <c r="J19" s="10">
        <v>20000</v>
      </c>
      <c r="K19" s="26">
        <f t="shared" si="10"/>
        <v>90000</v>
      </c>
      <c r="L19" s="10"/>
      <c r="M19" s="26">
        <f t="shared" si="11"/>
        <v>90000</v>
      </c>
      <c r="N19" s="44">
        <v>10895.1</v>
      </c>
      <c r="O19" s="26">
        <f t="shared" si="13"/>
        <v>100895.1</v>
      </c>
      <c r="P19" s="44">
        <v>64856.4</v>
      </c>
      <c r="Q19" s="26">
        <f t="shared" si="14"/>
        <v>165751.5</v>
      </c>
      <c r="R19" s="44"/>
      <c r="S19" s="26">
        <f t="shared" si="16"/>
        <v>165751.5</v>
      </c>
      <c r="T19" s="44">
        <v>-29579.200000000001</v>
      </c>
      <c r="U19" s="26">
        <f t="shared" si="17"/>
        <v>136172.29999999999</v>
      </c>
    </row>
    <row r="20" spans="1:21" ht="28.5" customHeight="1" x14ac:dyDescent="0.25">
      <c r="A20" s="12" t="s">
        <v>143</v>
      </c>
      <c r="B20" s="13" t="s">
        <v>102</v>
      </c>
      <c r="C20" s="14">
        <f>SUM(C21)</f>
        <v>-50000</v>
      </c>
      <c r="D20" s="14">
        <f t="shared" ref="D20:T20" si="30">SUM(D21)</f>
        <v>0</v>
      </c>
      <c r="E20" s="14" t="e">
        <f t="shared" si="30"/>
        <v>#REF!</v>
      </c>
      <c r="F20" s="14">
        <f t="shared" si="30"/>
        <v>0</v>
      </c>
      <c r="G20" s="26">
        <f t="shared" si="23"/>
        <v>-50000</v>
      </c>
      <c r="H20" s="14">
        <f t="shared" si="30"/>
        <v>0</v>
      </c>
      <c r="I20" s="26">
        <f t="shared" si="8"/>
        <v>-50000</v>
      </c>
      <c r="J20" s="14">
        <f t="shared" si="30"/>
        <v>-20000</v>
      </c>
      <c r="K20" s="26">
        <f t="shared" si="10"/>
        <v>-70000</v>
      </c>
      <c r="L20" s="14">
        <f t="shared" si="30"/>
        <v>0</v>
      </c>
      <c r="M20" s="26">
        <f t="shared" si="11"/>
        <v>-70000</v>
      </c>
      <c r="N20" s="14">
        <f t="shared" si="30"/>
        <v>0</v>
      </c>
      <c r="O20" s="26">
        <f t="shared" si="13"/>
        <v>-70000</v>
      </c>
      <c r="P20" s="14">
        <f t="shared" si="30"/>
        <v>0</v>
      </c>
      <c r="Q20" s="26">
        <f t="shared" si="14"/>
        <v>-70000</v>
      </c>
      <c r="R20" s="14">
        <f t="shared" si="30"/>
        <v>0</v>
      </c>
      <c r="S20" s="26">
        <f t="shared" si="16"/>
        <v>-70000</v>
      </c>
      <c r="T20" s="14">
        <f t="shared" si="30"/>
        <v>0</v>
      </c>
      <c r="U20" s="26">
        <f t="shared" si="17"/>
        <v>-70000</v>
      </c>
    </row>
    <row r="21" spans="1:21" ht="31.5" customHeight="1" x14ac:dyDescent="0.25">
      <c r="A21" s="12" t="s">
        <v>16</v>
      </c>
      <c r="B21" s="13" t="s">
        <v>85</v>
      </c>
      <c r="C21" s="14">
        <v>-50000</v>
      </c>
      <c r="D21" s="10"/>
      <c r="E21" s="11" t="e">
        <f>SUM(#REF!+D21)</f>
        <v>#REF!</v>
      </c>
      <c r="F21" s="30"/>
      <c r="G21" s="26">
        <f t="shared" si="23"/>
        <v>-50000</v>
      </c>
      <c r="H21" s="30"/>
      <c r="I21" s="26">
        <f t="shared" si="8"/>
        <v>-50000</v>
      </c>
      <c r="J21" s="10">
        <v>-20000</v>
      </c>
      <c r="K21" s="26">
        <f t="shared" si="10"/>
        <v>-70000</v>
      </c>
      <c r="L21" s="10"/>
      <c r="M21" s="26">
        <f t="shared" si="11"/>
        <v>-70000</v>
      </c>
      <c r="N21" s="44"/>
      <c r="O21" s="26">
        <f t="shared" si="13"/>
        <v>-70000</v>
      </c>
      <c r="P21" s="44"/>
      <c r="Q21" s="26">
        <f t="shared" si="14"/>
        <v>-70000</v>
      </c>
      <c r="R21" s="44"/>
      <c r="S21" s="26">
        <f t="shared" si="16"/>
        <v>-70000</v>
      </c>
      <c r="T21" s="44"/>
      <c r="U21" s="26">
        <f t="shared" si="17"/>
        <v>-70000</v>
      </c>
    </row>
    <row r="22" spans="1:21" s="18" customFormat="1" ht="30.75" customHeight="1" x14ac:dyDescent="0.25">
      <c r="A22" s="15" t="s">
        <v>17</v>
      </c>
      <c r="B22" s="16" t="s">
        <v>18</v>
      </c>
      <c r="C22" s="17">
        <f>C23+C25</f>
        <v>31840.000000000007</v>
      </c>
      <c r="D22" s="17">
        <f t="shared" ref="D22:F22" si="31">D23+D25</f>
        <v>0</v>
      </c>
      <c r="E22" s="17" t="e">
        <f t="shared" si="31"/>
        <v>#REF!</v>
      </c>
      <c r="F22" s="17">
        <f t="shared" si="31"/>
        <v>-491.8</v>
      </c>
      <c r="G22" s="26">
        <f t="shared" si="23"/>
        <v>31348.200000000008</v>
      </c>
      <c r="H22" s="17">
        <f t="shared" ref="H22" si="32">H23+H25</f>
        <v>225.3</v>
      </c>
      <c r="I22" s="26">
        <f t="shared" si="8"/>
        <v>31573.500000000007</v>
      </c>
      <c r="J22" s="17">
        <f t="shared" ref="J22:L22" si="33">J23+J25</f>
        <v>-174</v>
      </c>
      <c r="K22" s="26">
        <f t="shared" si="10"/>
        <v>31399.500000000007</v>
      </c>
      <c r="L22" s="17">
        <f t="shared" si="33"/>
        <v>0</v>
      </c>
      <c r="M22" s="26">
        <f t="shared" si="11"/>
        <v>31399.500000000007</v>
      </c>
      <c r="N22" s="17">
        <f t="shared" ref="N22:P22" si="34">N23+N25</f>
        <v>-31399.500000000007</v>
      </c>
      <c r="O22" s="26">
        <f t="shared" si="13"/>
        <v>0</v>
      </c>
      <c r="P22" s="17">
        <f t="shared" si="34"/>
        <v>0</v>
      </c>
      <c r="Q22" s="26">
        <f t="shared" si="14"/>
        <v>0</v>
      </c>
      <c r="R22" s="17">
        <f t="shared" ref="R22:T22" si="35">R23+R25</f>
        <v>0</v>
      </c>
      <c r="S22" s="26">
        <f t="shared" si="16"/>
        <v>0</v>
      </c>
      <c r="T22" s="17">
        <f t="shared" si="35"/>
        <v>0</v>
      </c>
      <c r="U22" s="26">
        <f t="shared" si="17"/>
        <v>0</v>
      </c>
    </row>
    <row r="23" spans="1:21" s="18" customFormat="1" ht="30.75" customHeight="1" x14ac:dyDescent="0.25">
      <c r="A23" s="19" t="s">
        <v>19</v>
      </c>
      <c r="B23" s="20" t="s">
        <v>116</v>
      </c>
      <c r="C23" s="21">
        <f>C24</f>
        <v>71034.100000000006</v>
      </c>
      <c r="D23" s="21">
        <f t="shared" ref="D23:T23" si="36">D24</f>
        <v>0</v>
      </c>
      <c r="E23" s="21" t="e">
        <f t="shared" si="36"/>
        <v>#REF!</v>
      </c>
      <c r="F23" s="21">
        <f t="shared" si="36"/>
        <v>-491.8</v>
      </c>
      <c r="G23" s="26">
        <f t="shared" si="23"/>
        <v>70542.3</v>
      </c>
      <c r="H23" s="21">
        <f t="shared" si="36"/>
        <v>225.3</v>
      </c>
      <c r="I23" s="26">
        <f t="shared" si="8"/>
        <v>70767.600000000006</v>
      </c>
      <c r="J23" s="21">
        <f t="shared" si="36"/>
        <v>-174</v>
      </c>
      <c r="K23" s="26">
        <f t="shared" si="10"/>
        <v>70593.600000000006</v>
      </c>
      <c r="L23" s="21">
        <f t="shared" si="36"/>
        <v>0</v>
      </c>
      <c r="M23" s="26">
        <f t="shared" si="11"/>
        <v>70593.600000000006</v>
      </c>
      <c r="N23" s="21">
        <f t="shared" si="36"/>
        <v>-70593.600000000006</v>
      </c>
      <c r="O23" s="26">
        <f t="shared" si="13"/>
        <v>0</v>
      </c>
      <c r="P23" s="21">
        <f t="shared" si="36"/>
        <v>0</v>
      </c>
      <c r="Q23" s="26">
        <f t="shared" si="14"/>
        <v>0</v>
      </c>
      <c r="R23" s="21">
        <f t="shared" si="36"/>
        <v>0</v>
      </c>
      <c r="S23" s="26">
        <f t="shared" si="16"/>
        <v>0</v>
      </c>
      <c r="T23" s="21">
        <f t="shared" si="36"/>
        <v>0</v>
      </c>
      <c r="U23" s="26">
        <f t="shared" si="17"/>
        <v>0</v>
      </c>
    </row>
    <row r="24" spans="1:21" s="18" customFormat="1" ht="29.25" customHeight="1" x14ac:dyDescent="0.25">
      <c r="A24" s="19" t="s">
        <v>20</v>
      </c>
      <c r="B24" s="20" t="s">
        <v>117</v>
      </c>
      <c r="C24" s="21">
        <v>71034.100000000006</v>
      </c>
      <c r="D24" s="23"/>
      <c r="E24" s="11" t="e">
        <f>SUM(#REF!+D24)</f>
        <v>#REF!</v>
      </c>
      <c r="F24" s="23">
        <v>-491.8</v>
      </c>
      <c r="G24" s="26">
        <f t="shared" si="23"/>
        <v>70542.3</v>
      </c>
      <c r="H24" s="23">
        <v>225.3</v>
      </c>
      <c r="I24" s="26">
        <f t="shared" si="8"/>
        <v>70767.600000000006</v>
      </c>
      <c r="J24" s="23">
        <v>-174</v>
      </c>
      <c r="K24" s="26">
        <f t="shared" si="10"/>
        <v>70593.600000000006</v>
      </c>
      <c r="L24" s="23"/>
      <c r="M24" s="26">
        <f t="shared" si="11"/>
        <v>70593.600000000006</v>
      </c>
      <c r="N24" s="45">
        <v>-70593.600000000006</v>
      </c>
      <c r="O24" s="26">
        <f t="shared" si="13"/>
        <v>0</v>
      </c>
      <c r="P24" s="45"/>
      <c r="Q24" s="26">
        <f t="shared" si="14"/>
        <v>0</v>
      </c>
      <c r="R24" s="45"/>
      <c r="S24" s="26">
        <f t="shared" si="16"/>
        <v>0</v>
      </c>
      <c r="T24" s="45"/>
      <c r="U24" s="26">
        <f t="shared" si="17"/>
        <v>0</v>
      </c>
    </row>
    <row r="25" spans="1:21" s="18" customFormat="1" ht="41.25" customHeight="1" x14ac:dyDescent="0.25">
      <c r="A25" s="19" t="s">
        <v>21</v>
      </c>
      <c r="B25" s="20" t="s">
        <v>118</v>
      </c>
      <c r="C25" s="21">
        <f>SUM(C26)</f>
        <v>-39194.1</v>
      </c>
      <c r="D25" s="21">
        <f t="shared" ref="D25:T25" si="37">SUM(D26)</f>
        <v>0</v>
      </c>
      <c r="E25" s="21" t="e">
        <f t="shared" si="37"/>
        <v>#REF!</v>
      </c>
      <c r="F25" s="21">
        <f t="shared" si="37"/>
        <v>0</v>
      </c>
      <c r="G25" s="26">
        <f t="shared" si="23"/>
        <v>-39194.1</v>
      </c>
      <c r="H25" s="21">
        <f t="shared" si="37"/>
        <v>0</v>
      </c>
      <c r="I25" s="26">
        <f t="shared" si="8"/>
        <v>-39194.1</v>
      </c>
      <c r="J25" s="21">
        <f t="shared" si="37"/>
        <v>0</v>
      </c>
      <c r="K25" s="26">
        <f t="shared" si="10"/>
        <v>-39194.1</v>
      </c>
      <c r="L25" s="21">
        <f t="shared" si="37"/>
        <v>0</v>
      </c>
      <c r="M25" s="26">
        <f t="shared" si="11"/>
        <v>-39194.1</v>
      </c>
      <c r="N25" s="21">
        <f t="shared" si="37"/>
        <v>39194.1</v>
      </c>
      <c r="O25" s="26">
        <f t="shared" si="13"/>
        <v>0</v>
      </c>
      <c r="P25" s="21">
        <f t="shared" si="37"/>
        <v>0</v>
      </c>
      <c r="Q25" s="26">
        <f t="shared" si="14"/>
        <v>0</v>
      </c>
      <c r="R25" s="21">
        <f t="shared" si="37"/>
        <v>0</v>
      </c>
      <c r="S25" s="26">
        <f t="shared" si="16"/>
        <v>0</v>
      </c>
      <c r="T25" s="21">
        <f t="shared" si="37"/>
        <v>0</v>
      </c>
      <c r="U25" s="26">
        <f t="shared" si="17"/>
        <v>0</v>
      </c>
    </row>
    <row r="26" spans="1:21" s="18" customFormat="1" ht="42.75" customHeight="1" x14ac:dyDescent="0.25">
      <c r="A26" s="19" t="s">
        <v>22</v>
      </c>
      <c r="B26" s="20" t="s">
        <v>119</v>
      </c>
      <c r="C26" s="21">
        <v>-39194.1</v>
      </c>
      <c r="D26" s="23"/>
      <c r="E26" s="11" t="e">
        <f>SUM(#REF!+D26)</f>
        <v>#REF!</v>
      </c>
      <c r="F26" s="31"/>
      <c r="G26" s="26">
        <f t="shared" si="23"/>
        <v>-39194.1</v>
      </c>
      <c r="H26" s="31"/>
      <c r="I26" s="26">
        <f t="shared" si="8"/>
        <v>-39194.1</v>
      </c>
      <c r="J26" s="31"/>
      <c r="K26" s="26">
        <f t="shared" si="10"/>
        <v>-39194.1</v>
      </c>
      <c r="L26" s="31"/>
      <c r="M26" s="26">
        <f t="shared" si="11"/>
        <v>-39194.1</v>
      </c>
      <c r="N26" s="45">
        <v>39194.1</v>
      </c>
      <c r="O26" s="26">
        <f t="shared" si="13"/>
        <v>0</v>
      </c>
      <c r="P26" s="45"/>
      <c r="Q26" s="26">
        <f t="shared" si="14"/>
        <v>0</v>
      </c>
      <c r="R26" s="45"/>
      <c r="S26" s="26">
        <f t="shared" si="16"/>
        <v>0</v>
      </c>
      <c r="T26" s="45"/>
      <c r="U26" s="26">
        <f t="shared" si="17"/>
        <v>0</v>
      </c>
    </row>
    <row r="27" spans="1:21" s="18" customFormat="1" ht="30" hidden="1" customHeight="1" x14ac:dyDescent="0.25">
      <c r="A27" s="15" t="s">
        <v>23</v>
      </c>
      <c r="B27" s="16" t="s">
        <v>24</v>
      </c>
      <c r="C27" s="17">
        <f>C28+C31+C34</f>
        <v>0</v>
      </c>
      <c r="D27" s="23"/>
      <c r="E27" s="11" t="e">
        <f>SUM(#REF!+D27)</f>
        <v>#REF!</v>
      </c>
      <c r="F27" s="31"/>
      <c r="G27" s="26">
        <f t="shared" si="23"/>
        <v>0</v>
      </c>
      <c r="H27" s="31"/>
      <c r="I27" s="26">
        <f t="shared" si="8"/>
        <v>0</v>
      </c>
      <c r="J27" s="31"/>
      <c r="K27" s="26">
        <f t="shared" si="10"/>
        <v>0</v>
      </c>
      <c r="L27" s="31"/>
      <c r="M27" s="26">
        <f t="shared" si="11"/>
        <v>0</v>
      </c>
      <c r="N27" s="45"/>
      <c r="O27" s="26">
        <f t="shared" si="13"/>
        <v>0</v>
      </c>
      <c r="P27" s="45"/>
      <c r="Q27" s="26">
        <f t="shared" si="14"/>
        <v>0</v>
      </c>
      <c r="R27" s="45"/>
      <c r="S27" s="26">
        <f t="shared" si="16"/>
        <v>0</v>
      </c>
      <c r="T27" s="45"/>
      <c r="U27" s="26">
        <f t="shared" si="17"/>
        <v>0</v>
      </c>
    </row>
    <row r="28" spans="1:21" s="18" customFormat="1" ht="30.75" hidden="1" customHeight="1" x14ac:dyDescent="0.25">
      <c r="A28" s="19" t="s">
        <v>25</v>
      </c>
      <c r="B28" s="20" t="s">
        <v>26</v>
      </c>
      <c r="C28" s="21">
        <f>C29</f>
        <v>0</v>
      </c>
      <c r="D28" s="23"/>
      <c r="E28" s="11" t="e">
        <f>SUM(#REF!+D28)</f>
        <v>#REF!</v>
      </c>
      <c r="F28" s="31"/>
      <c r="G28" s="26">
        <f t="shared" si="23"/>
        <v>0</v>
      </c>
      <c r="H28" s="31"/>
      <c r="I28" s="26">
        <f t="shared" si="8"/>
        <v>0</v>
      </c>
      <c r="J28" s="31"/>
      <c r="K28" s="26">
        <f t="shared" si="10"/>
        <v>0</v>
      </c>
      <c r="L28" s="31"/>
      <c r="M28" s="26">
        <f t="shared" si="11"/>
        <v>0</v>
      </c>
      <c r="N28" s="45"/>
      <c r="O28" s="26">
        <f t="shared" si="13"/>
        <v>0</v>
      </c>
      <c r="P28" s="45"/>
      <c r="Q28" s="26">
        <f t="shared" si="14"/>
        <v>0</v>
      </c>
      <c r="R28" s="45"/>
      <c r="S28" s="26">
        <f t="shared" si="16"/>
        <v>0</v>
      </c>
      <c r="T28" s="45"/>
      <c r="U28" s="26">
        <f t="shared" si="17"/>
        <v>0</v>
      </c>
    </row>
    <row r="29" spans="1:21" s="18" customFormat="1" ht="45.75" hidden="1" customHeight="1" x14ac:dyDescent="0.25">
      <c r="A29" s="19" t="s">
        <v>27</v>
      </c>
      <c r="B29" s="20" t="s">
        <v>28</v>
      </c>
      <c r="C29" s="21">
        <f>C30</f>
        <v>0</v>
      </c>
      <c r="D29" s="23"/>
      <c r="E29" s="11" t="e">
        <f>SUM(#REF!+D29)</f>
        <v>#REF!</v>
      </c>
      <c r="F29" s="31"/>
      <c r="G29" s="26">
        <f t="shared" si="23"/>
        <v>0</v>
      </c>
      <c r="H29" s="31"/>
      <c r="I29" s="26">
        <f t="shared" si="8"/>
        <v>0</v>
      </c>
      <c r="J29" s="31"/>
      <c r="K29" s="26">
        <f t="shared" si="10"/>
        <v>0</v>
      </c>
      <c r="L29" s="31"/>
      <c r="M29" s="26">
        <f t="shared" si="11"/>
        <v>0</v>
      </c>
      <c r="N29" s="45"/>
      <c r="O29" s="26">
        <f t="shared" si="13"/>
        <v>0</v>
      </c>
      <c r="P29" s="45"/>
      <c r="Q29" s="26">
        <f t="shared" si="14"/>
        <v>0</v>
      </c>
      <c r="R29" s="45"/>
      <c r="S29" s="26">
        <f t="shared" si="16"/>
        <v>0</v>
      </c>
      <c r="T29" s="45"/>
      <c r="U29" s="26">
        <f t="shared" si="17"/>
        <v>0</v>
      </c>
    </row>
    <row r="30" spans="1:21" s="18" customFormat="1" ht="46.5" hidden="1" customHeight="1" x14ac:dyDescent="0.25">
      <c r="A30" s="19" t="s">
        <v>29</v>
      </c>
      <c r="B30" s="20" t="s">
        <v>30</v>
      </c>
      <c r="C30" s="21">
        <v>0</v>
      </c>
      <c r="D30" s="23"/>
      <c r="E30" s="11" t="e">
        <f>SUM(#REF!+D30)</f>
        <v>#REF!</v>
      </c>
      <c r="F30" s="31"/>
      <c r="G30" s="26">
        <f t="shared" si="23"/>
        <v>0</v>
      </c>
      <c r="H30" s="31"/>
      <c r="I30" s="26">
        <f t="shared" si="8"/>
        <v>0</v>
      </c>
      <c r="J30" s="31"/>
      <c r="K30" s="26">
        <f t="shared" si="10"/>
        <v>0</v>
      </c>
      <c r="L30" s="31"/>
      <c r="M30" s="26">
        <f t="shared" si="11"/>
        <v>0</v>
      </c>
      <c r="N30" s="45"/>
      <c r="O30" s="26">
        <f t="shared" si="13"/>
        <v>0</v>
      </c>
      <c r="P30" s="45"/>
      <c r="Q30" s="26">
        <f t="shared" si="14"/>
        <v>0</v>
      </c>
      <c r="R30" s="45"/>
      <c r="S30" s="26">
        <f t="shared" si="16"/>
        <v>0</v>
      </c>
      <c r="T30" s="45"/>
      <c r="U30" s="26">
        <f t="shared" si="17"/>
        <v>0</v>
      </c>
    </row>
    <row r="31" spans="1:21" s="18" customFormat="1" ht="33.75" hidden="1" customHeight="1" x14ac:dyDescent="0.25">
      <c r="A31" s="19" t="s">
        <v>31</v>
      </c>
      <c r="B31" s="20" t="s">
        <v>32</v>
      </c>
      <c r="C31" s="21">
        <f>C32</f>
        <v>0</v>
      </c>
      <c r="D31" s="23"/>
      <c r="E31" s="11" t="e">
        <f>SUM(#REF!+D31)</f>
        <v>#REF!</v>
      </c>
      <c r="F31" s="31"/>
      <c r="G31" s="26">
        <f t="shared" si="23"/>
        <v>0</v>
      </c>
      <c r="H31" s="31"/>
      <c r="I31" s="26">
        <f t="shared" si="8"/>
        <v>0</v>
      </c>
      <c r="J31" s="31"/>
      <c r="K31" s="26">
        <f t="shared" si="10"/>
        <v>0</v>
      </c>
      <c r="L31" s="31"/>
      <c r="M31" s="26">
        <f t="shared" si="11"/>
        <v>0</v>
      </c>
      <c r="N31" s="45"/>
      <c r="O31" s="26">
        <f t="shared" si="13"/>
        <v>0</v>
      </c>
      <c r="P31" s="45"/>
      <c r="Q31" s="26">
        <f t="shared" si="14"/>
        <v>0</v>
      </c>
      <c r="R31" s="45"/>
      <c r="S31" s="26">
        <f t="shared" si="16"/>
        <v>0</v>
      </c>
      <c r="T31" s="45"/>
      <c r="U31" s="26">
        <f t="shared" si="17"/>
        <v>0</v>
      </c>
    </row>
    <row r="32" spans="1:21" s="18" customFormat="1" ht="90" hidden="1" customHeight="1" x14ac:dyDescent="0.25">
      <c r="A32" s="19" t="s">
        <v>33</v>
      </c>
      <c r="B32" s="20" t="s">
        <v>34</v>
      </c>
      <c r="C32" s="21">
        <f>C33</f>
        <v>0</v>
      </c>
      <c r="D32" s="23"/>
      <c r="E32" s="11" t="e">
        <f>SUM(#REF!+D32)</f>
        <v>#REF!</v>
      </c>
      <c r="F32" s="31"/>
      <c r="G32" s="26">
        <f t="shared" si="23"/>
        <v>0</v>
      </c>
      <c r="H32" s="31"/>
      <c r="I32" s="26">
        <f t="shared" si="8"/>
        <v>0</v>
      </c>
      <c r="J32" s="31"/>
      <c r="K32" s="26">
        <f t="shared" si="10"/>
        <v>0</v>
      </c>
      <c r="L32" s="31"/>
      <c r="M32" s="26">
        <f t="shared" si="11"/>
        <v>0</v>
      </c>
      <c r="N32" s="45"/>
      <c r="O32" s="26">
        <f t="shared" si="13"/>
        <v>0</v>
      </c>
      <c r="P32" s="45"/>
      <c r="Q32" s="26">
        <f t="shared" si="14"/>
        <v>0</v>
      </c>
      <c r="R32" s="45"/>
      <c r="S32" s="26">
        <f t="shared" si="16"/>
        <v>0</v>
      </c>
      <c r="T32" s="45"/>
      <c r="U32" s="26">
        <f t="shared" si="17"/>
        <v>0</v>
      </c>
    </row>
    <row r="33" spans="1:21" s="18" customFormat="1" ht="96.75" hidden="1" customHeight="1" x14ac:dyDescent="0.25">
      <c r="A33" s="19" t="s">
        <v>35</v>
      </c>
      <c r="B33" s="20" t="s">
        <v>36</v>
      </c>
      <c r="C33" s="21">
        <v>0</v>
      </c>
      <c r="D33" s="23"/>
      <c r="E33" s="11" t="e">
        <f>SUM(#REF!+D33)</f>
        <v>#REF!</v>
      </c>
      <c r="F33" s="31"/>
      <c r="G33" s="26">
        <f t="shared" si="23"/>
        <v>0</v>
      </c>
      <c r="H33" s="31"/>
      <c r="I33" s="26">
        <f t="shared" si="8"/>
        <v>0</v>
      </c>
      <c r="J33" s="31"/>
      <c r="K33" s="26">
        <f t="shared" si="10"/>
        <v>0</v>
      </c>
      <c r="L33" s="31"/>
      <c r="M33" s="26">
        <f t="shared" si="11"/>
        <v>0</v>
      </c>
      <c r="N33" s="45"/>
      <c r="O33" s="26">
        <f t="shared" si="13"/>
        <v>0</v>
      </c>
      <c r="P33" s="45"/>
      <c r="Q33" s="26">
        <f t="shared" si="14"/>
        <v>0</v>
      </c>
      <c r="R33" s="45"/>
      <c r="S33" s="26">
        <f t="shared" si="16"/>
        <v>0</v>
      </c>
      <c r="T33" s="45"/>
      <c r="U33" s="26">
        <f t="shared" si="17"/>
        <v>0</v>
      </c>
    </row>
    <row r="34" spans="1:21" s="18" customFormat="1" ht="31.5" hidden="1" customHeight="1" x14ac:dyDescent="0.25">
      <c r="A34" s="19" t="s">
        <v>37</v>
      </c>
      <c r="B34" s="20" t="s">
        <v>38</v>
      </c>
      <c r="C34" s="21">
        <f>C35+C40</f>
        <v>0</v>
      </c>
      <c r="D34" s="23"/>
      <c r="E34" s="11" t="e">
        <f>SUM(#REF!+D34)</f>
        <v>#REF!</v>
      </c>
      <c r="F34" s="31"/>
      <c r="G34" s="26">
        <f t="shared" si="23"/>
        <v>0</v>
      </c>
      <c r="H34" s="31"/>
      <c r="I34" s="26">
        <f t="shared" si="8"/>
        <v>0</v>
      </c>
      <c r="J34" s="31"/>
      <c r="K34" s="26">
        <f t="shared" si="10"/>
        <v>0</v>
      </c>
      <c r="L34" s="31"/>
      <c r="M34" s="26">
        <f t="shared" si="11"/>
        <v>0</v>
      </c>
      <c r="N34" s="45"/>
      <c r="O34" s="26">
        <f t="shared" si="13"/>
        <v>0</v>
      </c>
      <c r="P34" s="45"/>
      <c r="Q34" s="26">
        <f t="shared" si="14"/>
        <v>0</v>
      </c>
      <c r="R34" s="45"/>
      <c r="S34" s="26">
        <f t="shared" si="16"/>
        <v>0</v>
      </c>
      <c r="T34" s="45"/>
      <c r="U34" s="26">
        <f t="shared" si="17"/>
        <v>0</v>
      </c>
    </row>
    <row r="35" spans="1:21" s="18" customFormat="1" ht="30" hidden="1" customHeight="1" x14ac:dyDescent="0.25">
      <c r="A35" s="19" t="s">
        <v>39</v>
      </c>
      <c r="B35" s="20" t="s">
        <v>40</v>
      </c>
      <c r="C35" s="21">
        <f>C36+C38</f>
        <v>0</v>
      </c>
      <c r="D35" s="23"/>
      <c r="E35" s="11" t="e">
        <f>SUM(#REF!+D35)</f>
        <v>#REF!</v>
      </c>
      <c r="F35" s="31"/>
      <c r="G35" s="26">
        <f t="shared" si="23"/>
        <v>0</v>
      </c>
      <c r="H35" s="31"/>
      <c r="I35" s="26">
        <f t="shared" si="8"/>
        <v>0</v>
      </c>
      <c r="J35" s="31"/>
      <c r="K35" s="26">
        <f t="shared" si="10"/>
        <v>0</v>
      </c>
      <c r="L35" s="31"/>
      <c r="M35" s="26">
        <f t="shared" si="11"/>
        <v>0</v>
      </c>
      <c r="N35" s="45"/>
      <c r="O35" s="26">
        <f t="shared" si="13"/>
        <v>0</v>
      </c>
      <c r="P35" s="45"/>
      <c r="Q35" s="26">
        <f t="shared" si="14"/>
        <v>0</v>
      </c>
      <c r="R35" s="45"/>
      <c r="S35" s="26">
        <f t="shared" si="16"/>
        <v>0</v>
      </c>
      <c r="T35" s="45"/>
      <c r="U35" s="26">
        <f t="shared" si="17"/>
        <v>0</v>
      </c>
    </row>
    <row r="36" spans="1:21" s="18" customFormat="1" ht="30" hidden="1" customHeight="1" x14ac:dyDescent="0.25">
      <c r="A36" s="19" t="s">
        <v>41</v>
      </c>
      <c r="B36" s="20" t="s">
        <v>42</v>
      </c>
      <c r="C36" s="21">
        <f>C37</f>
        <v>0</v>
      </c>
      <c r="D36" s="23"/>
      <c r="E36" s="11" t="e">
        <f>SUM(#REF!+D36)</f>
        <v>#REF!</v>
      </c>
      <c r="F36" s="31"/>
      <c r="G36" s="26">
        <f t="shared" si="23"/>
        <v>0</v>
      </c>
      <c r="H36" s="31"/>
      <c r="I36" s="26">
        <f t="shared" si="8"/>
        <v>0</v>
      </c>
      <c r="J36" s="31"/>
      <c r="K36" s="26">
        <f t="shared" si="10"/>
        <v>0</v>
      </c>
      <c r="L36" s="31"/>
      <c r="M36" s="26">
        <f t="shared" si="11"/>
        <v>0</v>
      </c>
      <c r="N36" s="45"/>
      <c r="O36" s="26">
        <f t="shared" si="13"/>
        <v>0</v>
      </c>
      <c r="P36" s="45"/>
      <c r="Q36" s="26">
        <f t="shared" si="14"/>
        <v>0</v>
      </c>
      <c r="R36" s="45"/>
      <c r="S36" s="26">
        <f t="shared" si="16"/>
        <v>0</v>
      </c>
      <c r="T36" s="45"/>
      <c r="U36" s="26">
        <f t="shared" si="17"/>
        <v>0</v>
      </c>
    </row>
    <row r="37" spans="1:21" s="18" customFormat="1" ht="45" hidden="1" customHeight="1" x14ac:dyDescent="0.25">
      <c r="A37" s="19" t="s">
        <v>43</v>
      </c>
      <c r="B37" s="20" t="s">
        <v>44</v>
      </c>
      <c r="C37" s="21">
        <v>0</v>
      </c>
      <c r="D37" s="23"/>
      <c r="E37" s="11" t="e">
        <f>SUM(#REF!+D37)</f>
        <v>#REF!</v>
      </c>
      <c r="F37" s="31"/>
      <c r="G37" s="26">
        <f t="shared" si="23"/>
        <v>0</v>
      </c>
      <c r="H37" s="31"/>
      <c r="I37" s="26">
        <f t="shared" si="8"/>
        <v>0</v>
      </c>
      <c r="J37" s="31"/>
      <c r="K37" s="26">
        <f t="shared" si="10"/>
        <v>0</v>
      </c>
      <c r="L37" s="31"/>
      <c r="M37" s="26">
        <f t="shared" si="11"/>
        <v>0</v>
      </c>
      <c r="N37" s="45"/>
      <c r="O37" s="26">
        <f t="shared" si="13"/>
        <v>0</v>
      </c>
      <c r="P37" s="45"/>
      <c r="Q37" s="26">
        <f t="shared" si="14"/>
        <v>0</v>
      </c>
      <c r="R37" s="45"/>
      <c r="S37" s="26">
        <f t="shared" si="16"/>
        <v>0</v>
      </c>
      <c r="T37" s="45"/>
      <c r="U37" s="26">
        <f t="shared" si="17"/>
        <v>0</v>
      </c>
    </row>
    <row r="38" spans="1:21" s="18" customFormat="1" ht="45" hidden="1" customHeight="1" x14ac:dyDescent="0.25">
      <c r="A38" s="19" t="s">
        <v>45</v>
      </c>
      <c r="B38" s="20" t="s">
        <v>46</v>
      </c>
      <c r="C38" s="21">
        <f>C39</f>
        <v>0</v>
      </c>
      <c r="D38" s="23"/>
      <c r="E38" s="11" t="e">
        <f>SUM(#REF!+D38)</f>
        <v>#REF!</v>
      </c>
      <c r="F38" s="31"/>
      <c r="G38" s="26">
        <f t="shared" si="23"/>
        <v>0</v>
      </c>
      <c r="H38" s="31"/>
      <c r="I38" s="26">
        <f t="shared" si="8"/>
        <v>0</v>
      </c>
      <c r="J38" s="31"/>
      <c r="K38" s="26">
        <f t="shared" si="10"/>
        <v>0</v>
      </c>
      <c r="L38" s="31"/>
      <c r="M38" s="26">
        <f t="shared" si="11"/>
        <v>0</v>
      </c>
      <c r="N38" s="45"/>
      <c r="O38" s="26">
        <f t="shared" si="13"/>
        <v>0</v>
      </c>
      <c r="P38" s="45"/>
      <c r="Q38" s="26">
        <f t="shared" si="14"/>
        <v>0</v>
      </c>
      <c r="R38" s="45"/>
      <c r="S38" s="26">
        <f t="shared" si="16"/>
        <v>0</v>
      </c>
      <c r="T38" s="45"/>
      <c r="U38" s="26">
        <f t="shared" si="17"/>
        <v>0</v>
      </c>
    </row>
    <row r="39" spans="1:21" s="18" customFormat="1" ht="60" hidden="1" customHeight="1" x14ac:dyDescent="0.25">
      <c r="A39" s="19" t="s">
        <v>47</v>
      </c>
      <c r="B39" s="20" t="s">
        <v>48</v>
      </c>
      <c r="C39" s="21">
        <v>0</v>
      </c>
      <c r="D39" s="23"/>
      <c r="E39" s="11" t="e">
        <f>SUM(#REF!+D39)</f>
        <v>#REF!</v>
      </c>
      <c r="F39" s="31"/>
      <c r="G39" s="26">
        <f t="shared" si="23"/>
        <v>0</v>
      </c>
      <c r="H39" s="31"/>
      <c r="I39" s="26">
        <f t="shared" si="8"/>
        <v>0</v>
      </c>
      <c r="J39" s="31"/>
      <c r="K39" s="26">
        <f t="shared" si="10"/>
        <v>0</v>
      </c>
      <c r="L39" s="31"/>
      <c r="M39" s="26">
        <f t="shared" si="11"/>
        <v>0</v>
      </c>
      <c r="N39" s="45"/>
      <c r="O39" s="26">
        <f t="shared" si="13"/>
        <v>0</v>
      </c>
      <c r="P39" s="45"/>
      <c r="Q39" s="26">
        <f t="shared" si="14"/>
        <v>0</v>
      </c>
      <c r="R39" s="45"/>
      <c r="S39" s="26">
        <f t="shared" si="16"/>
        <v>0</v>
      </c>
      <c r="T39" s="45"/>
      <c r="U39" s="26">
        <f t="shared" si="17"/>
        <v>0</v>
      </c>
    </row>
    <row r="40" spans="1:21" s="18" customFormat="1" ht="30" hidden="1" customHeight="1" x14ac:dyDescent="0.25">
      <c r="A40" s="19" t="s">
        <v>49</v>
      </c>
      <c r="B40" s="20" t="s">
        <v>50</v>
      </c>
      <c r="C40" s="21">
        <f>C41</f>
        <v>0</v>
      </c>
      <c r="D40" s="23"/>
      <c r="E40" s="11" t="e">
        <f>SUM(#REF!+D40)</f>
        <v>#REF!</v>
      </c>
      <c r="F40" s="31"/>
      <c r="G40" s="26">
        <f t="shared" si="23"/>
        <v>0</v>
      </c>
      <c r="H40" s="31"/>
      <c r="I40" s="26">
        <f t="shared" si="8"/>
        <v>0</v>
      </c>
      <c r="J40" s="31"/>
      <c r="K40" s="26">
        <f t="shared" si="10"/>
        <v>0</v>
      </c>
      <c r="L40" s="31"/>
      <c r="M40" s="26">
        <f t="shared" si="11"/>
        <v>0</v>
      </c>
      <c r="N40" s="45"/>
      <c r="O40" s="26">
        <f t="shared" si="13"/>
        <v>0</v>
      </c>
      <c r="P40" s="45"/>
      <c r="Q40" s="26">
        <f t="shared" si="14"/>
        <v>0</v>
      </c>
      <c r="R40" s="45"/>
      <c r="S40" s="26">
        <f t="shared" si="16"/>
        <v>0</v>
      </c>
      <c r="T40" s="45"/>
      <c r="U40" s="26">
        <f t="shared" si="17"/>
        <v>0</v>
      </c>
    </row>
    <row r="41" spans="1:21" s="18" customFormat="1" ht="45" hidden="1" customHeight="1" x14ac:dyDescent="0.25">
      <c r="A41" s="19" t="s">
        <v>51</v>
      </c>
      <c r="B41" s="20" t="s">
        <v>52</v>
      </c>
      <c r="C41" s="21">
        <f>C42</f>
        <v>0</v>
      </c>
      <c r="D41" s="23"/>
      <c r="E41" s="11" t="e">
        <f>SUM(#REF!+D41)</f>
        <v>#REF!</v>
      </c>
      <c r="F41" s="31"/>
      <c r="G41" s="26">
        <f t="shared" si="23"/>
        <v>0</v>
      </c>
      <c r="H41" s="31"/>
      <c r="I41" s="26">
        <f t="shared" si="8"/>
        <v>0</v>
      </c>
      <c r="J41" s="31"/>
      <c r="K41" s="26">
        <f t="shared" si="10"/>
        <v>0</v>
      </c>
      <c r="L41" s="31"/>
      <c r="M41" s="26">
        <f t="shared" si="11"/>
        <v>0</v>
      </c>
      <c r="N41" s="45"/>
      <c r="O41" s="26">
        <f t="shared" si="13"/>
        <v>0</v>
      </c>
      <c r="P41" s="45"/>
      <c r="Q41" s="26">
        <f t="shared" si="14"/>
        <v>0</v>
      </c>
      <c r="R41" s="45"/>
      <c r="S41" s="26">
        <f t="shared" si="16"/>
        <v>0</v>
      </c>
      <c r="T41" s="45"/>
      <c r="U41" s="26">
        <f t="shared" si="17"/>
        <v>0</v>
      </c>
    </row>
    <row r="42" spans="1:21" s="18" customFormat="1" ht="60" hidden="1" customHeight="1" x14ac:dyDescent="0.25">
      <c r="A42" s="19" t="s">
        <v>53</v>
      </c>
      <c r="B42" s="20" t="s">
        <v>54</v>
      </c>
      <c r="C42" s="21">
        <v>0</v>
      </c>
      <c r="D42" s="23"/>
      <c r="E42" s="11" t="e">
        <f>SUM(#REF!+D42)</f>
        <v>#REF!</v>
      </c>
      <c r="F42" s="31"/>
      <c r="G42" s="26">
        <f t="shared" si="23"/>
        <v>0</v>
      </c>
      <c r="H42" s="31"/>
      <c r="I42" s="26">
        <f t="shared" si="8"/>
        <v>0</v>
      </c>
      <c r="J42" s="31"/>
      <c r="K42" s="26">
        <f t="shared" si="10"/>
        <v>0</v>
      </c>
      <c r="L42" s="31"/>
      <c r="M42" s="26">
        <f t="shared" si="11"/>
        <v>0</v>
      </c>
      <c r="N42" s="45"/>
      <c r="O42" s="26">
        <f t="shared" si="13"/>
        <v>0</v>
      </c>
      <c r="P42" s="45"/>
      <c r="Q42" s="26">
        <f t="shared" si="14"/>
        <v>0</v>
      </c>
      <c r="R42" s="45"/>
      <c r="S42" s="26">
        <f t="shared" si="16"/>
        <v>0</v>
      </c>
      <c r="T42" s="45"/>
      <c r="U42" s="26">
        <f t="shared" si="17"/>
        <v>0</v>
      </c>
    </row>
    <row r="43" spans="1:21" s="18" customFormat="1" ht="30" hidden="1" customHeight="1" x14ac:dyDescent="0.25">
      <c r="A43" s="19" t="s">
        <v>55</v>
      </c>
      <c r="B43" s="20" t="s">
        <v>56</v>
      </c>
      <c r="C43" s="21">
        <v>0</v>
      </c>
      <c r="D43" s="23"/>
      <c r="E43" s="11" t="e">
        <f>SUM(#REF!+D43)</f>
        <v>#REF!</v>
      </c>
      <c r="F43" s="31"/>
      <c r="G43" s="26">
        <f t="shared" si="23"/>
        <v>0</v>
      </c>
      <c r="H43" s="31"/>
      <c r="I43" s="26">
        <f t="shared" si="8"/>
        <v>0</v>
      </c>
      <c r="J43" s="31"/>
      <c r="K43" s="26">
        <f t="shared" si="10"/>
        <v>0</v>
      </c>
      <c r="L43" s="31"/>
      <c r="M43" s="26">
        <f t="shared" si="11"/>
        <v>0</v>
      </c>
      <c r="N43" s="45"/>
      <c r="O43" s="26">
        <f t="shared" si="13"/>
        <v>0</v>
      </c>
      <c r="P43" s="45"/>
      <c r="Q43" s="26">
        <f t="shared" si="14"/>
        <v>0</v>
      </c>
      <c r="R43" s="45"/>
      <c r="S43" s="26">
        <f t="shared" si="16"/>
        <v>0</v>
      </c>
      <c r="T43" s="45"/>
      <c r="U43" s="26">
        <f t="shared" si="17"/>
        <v>0</v>
      </c>
    </row>
    <row r="44" spans="1:21" s="18" customFormat="1" ht="30" hidden="1" customHeight="1" x14ac:dyDescent="0.25">
      <c r="A44" s="19" t="s">
        <v>57</v>
      </c>
      <c r="B44" s="20" t="s">
        <v>58</v>
      </c>
      <c r="C44" s="21">
        <v>0</v>
      </c>
      <c r="D44" s="23"/>
      <c r="E44" s="11" t="e">
        <f>SUM(#REF!+D44)</f>
        <v>#REF!</v>
      </c>
      <c r="F44" s="31"/>
      <c r="G44" s="26">
        <f t="shared" si="23"/>
        <v>0</v>
      </c>
      <c r="H44" s="31"/>
      <c r="I44" s="26">
        <f t="shared" si="8"/>
        <v>0</v>
      </c>
      <c r="J44" s="31"/>
      <c r="K44" s="26">
        <f t="shared" si="10"/>
        <v>0</v>
      </c>
      <c r="L44" s="31"/>
      <c r="M44" s="26">
        <f t="shared" si="11"/>
        <v>0</v>
      </c>
      <c r="N44" s="45"/>
      <c r="O44" s="26">
        <f t="shared" si="13"/>
        <v>0</v>
      </c>
      <c r="P44" s="45"/>
      <c r="Q44" s="26">
        <f t="shared" si="14"/>
        <v>0</v>
      </c>
      <c r="R44" s="45"/>
      <c r="S44" s="26">
        <f t="shared" si="16"/>
        <v>0</v>
      </c>
      <c r="T44" s="45"/>
      <c r="U44" s="26">
        <f t="shared" si="17"/>
        <v>0</v>
      </c>
    </row>
    <row r="45" spans="1:21" s="18" customFormat="1" ht="30" hidden="1" customHeight="1" x14ac:dyDescent="0.25">
      <c r="A45" s="19" t="s">
        <v>59</v>
      </c>
      <c r="B45" s="20" t="s">
        <v>60</v>
      </c>
      <c r="C45" s="21">
        <v>0</v>
      </c>
      <c r="D45" s="23"/>
      <c r="E45" s="11" t="e">
        <f>SUM(#REF!+D45)</f>
        <v>#REF!</v>
      </c>
      <c r="F45" s="31"/>
      <c r="G45" s="26">
        <f t="shared" si="23"/>
        <v>0</v>
      </c>
      <c r="H45" s="31"/>
      <c r="I45" s="26">
        <f t="shared" si="8"/>
        <v>0</v>
      </c>
      <c r="J45" s="31"/>
      <c r="K45" s="26">
        <f t="shared" si="10"/>
        <v>0</v>
      </c>
      <c r="L45" s="31"/>
      <c r="M45" s="26">
        <f t="shared" si="11"/>
        <v>0</v>
      </c>
      <c r="N45" s="45"/>
      <c r="O45" s="26">
        <f t="shared" si="13"/>
        <v>0</v>
      </c>
      <c r="P45" s="45"/>
      <c r="Q45" s="26">
        <f t="shared" si="14"/>
        <v>0</v>
      </c>
      <c r="R45" s="45"/>
      <c r="S45" s="26">
        <f t="shared" si="16"/>
        <v>0</v>
      </c>
      <c r="T45" s="45"/>
      <c r="U45" s="26">
        <f t="shared" si="17"/>
        <v>0</v>
      </c>
    </row>
    <row r="46" spans="1:21" s="18" customFormat="1" ht="35.25" customHeight="1" x14ac:dyDescent="0.25">
      <c r="A46" s="15" t="s">
        <v>61</v>
      </c>
      <c r="B46" s="16" t="s">
        <v>62</v>
      </c>
      <c r="C46" s="17">
        <f>SUM(C47+C54)</f>
        <v>0</v>
      </c>
      <c r="D46" s="17" t="e">
        <f t="shared" ref="D46:F46" si="38">SUM(D47+D54)</f>
        <v>#REF!</v>
      </c>
      <c r="E46" s="17" t="e">
        <f t="shared" si="38"/>
        <v>#REF!</v>
      </c>
      <c r="F46" s="17">
        <f t="shared" si="38"/>
        <v>481242.6</v>
      </c>
      <c r="G46" s="26">
        <f t="shared" si="23"/>
        <v>481242.6</v>
      </c>
      <c r="H46" s="17">
        <f t="shared" ref="H46" si="39">SUM(H47+H54)</f>
        <v>0</v>
      </c>
      <c r="I46" s="26">
        <f t="shared" si="8"/>
        <v>481242.6</v>
      </c>
      <c r="J46" s="17">
        <f t="shared" ref="J46:L46" si="40">SUM(J47+J54)</f>
        <v>0</v>
      </c>
      <c r="K46" s="26">
        <f t="shared" si="10"/>
        <v>481242.6</v>
      </c>
      <c r="L46" s="17">
        <f t="shared" si="40"/>
        <v>0</v>
      </c>
      <c r="M46" s="26">
        <f t="shared" si="11"/>
        <v>481242.6</v>
      </c>
      <c r="N46" s="17">
        <f t="shared" ref="N46:P46" si="41">SUM(N47+N54)</f>
        <v>0</v>
      </c>
      <c r="O46" s="26">
        <f t="shared" si="13"/>
        <v>481242.6</v>
      </c>
      <c r="P46" s="17">
        <f t="shared" si="41"/>
        <v>0</v>
      </c>
      <c r="Q46" s="26">
        <f t="shared" si="14"/>
        <v>481242.6</v>
      </c>
      <c r="R46" s="17">
        <f t="shared" ref="R46:T46" si="42">SUM(R47+R54)</f>
        <v>0</v>
      </c>
      <c r="S46" s="26">
        <f t="shared" si="16"/>
        <v>481242.6</v>
      </c>
      <c r="T46" s="17">
        <f t="shared" si="42"/>
        <v>0</v>
      </c>
      <c r="U46" s="26">
        <f t="shared" si="17"/>
        <v>481242.6</v>
      </c>
    </row>
    <row r="47" spans="1:21" s="18" customFormat="1" x14ac:dyDescent="0.25">
      <c r="A47" s="19" t="s">
        <v>63</v>
      </c>
      <c r="B47" s="20" t="s">
        <v>103</v>
      </c>
      <c r="C47" s="21">
        <f>C51+C48</f>
        <v>-3022689.9</v>
      </c>
      <c r="D47" s="21" t="e">
        <f t="shared" ref="D47:F47" si="43">D51+D48</f>
        <v>#REF!</v>
      </c>
      <c r="E47" s="21" t="e">
        <f t="shared" si="43"/>
        <v>#REF!</v>
      </c>
      <c r="F47" s="21">
        <f t="shared" si="43"/>
        <v>-55054.400000000001</v>
      </c>
      <c r="G47" s="26">
        <f t="shared" si="23"/>
        <v>-3077744.3</v>
      </c>
      <c r="H47" s="21">
        <f t="shared" ref="H47" si="44">H51+H48</f>
        <v>-203410.6</v>
      </c>
      <c r="I47" s="26">
        <f t="shared" si="8"/>
        <v>-3281154.9</v>
      </c>
      <c r="J47" s="21">
        <f t="shared" ref="J47:L47" si="45">J51+J48</f>
        <v>-405594.4</v>
      </c>
      <c r="K47" s="26">
        <f t="shared" si="10"/>
        <v>-3686749.3</v>
      </c>
      <c r="L47" s="21">
        <f t="shared" si="45"/>
        <v>-28339.1</v>
      </c>
      <c r="M47" s="26">
        <f t="shared" si="11"/>
        <v>-3715088.4</v>
      </c>
      <c r="N47" s="21">
        <f t="shared" ref="N47:P47" si="46">N51+N48</f>
        <v>-45739.9</v>
      </c>
      <c r="O47" s="26">
        <f t="shared" si="13"/>
        <v>-3760828.3</v>
      </c>
      <c r="P47" s="21">
        <f t="shared" si="46"/>
        <v>-80315.899999999994</v>
      </c>
      <c r="Q47" s="26">
        <f t="shared" si="14"/>
        <v>-3841144.1999999997</v>
      </c>
      <c r="R47" s="21">
        <f t="shared" ref="R47:T47" si="47">R51+R48</f>
        <v>-41095</v>
      </c>
      <c r="S47" s="26">
        <f t="shared" si="16"/>
        <v>-3882239.1999999997</v>
      </c>
      <c r="T47" s="21">
        <f t="shared" si="47"/>
        <v>-53697.4</v>
      </c>
      <c r="U47" s="26">
        <f t="shared" si="17"/>
        <v>-3935936.5999999996</v>
      </c>
    </row>
    <row r="48" spans="1:21" s="18" customFormat="1" x14ac:dyDescent="0.25">
      <c r="A48" s="19" t="s">
        <v>64</v>
      </c>
      <c r="B48" s="20" t="s">
        <v>104</v>
      </c>
      <c r="C48" s="21">
        <f>C49</f>
        <v>0</v>
      </c>
      <c r="D48" s="21" t="e">
        <f t="shared" ref="D48:T49" si="48">D49</f>
        <v>#REF!</v>
      </c>
      <c r="E48" s="21" t="e">
        <f t="shared" si="48"/>
        <v>#REF!</v>
      </c>
      <c r="F48" s="21">
        <f t="shared" si="48"/>
        <v>0</v>
      </c>
      <c r="G48" s="26">
        <f t="shared" si="23"/>
        <v>0</v>
      </c>
      <c r="H48" s="21">
        <f t="shared" si="48"/>
        <v>0</v>
      </c>
      <c r="I48" s="26">
        <f t="shared" si="8"/>
        <v>0</v>
      </c>
      <c r="J48" s="21">
        <f t="shared" si="48"/>
        <v>0</v>
      </c>
      <c r="K48" s="26">
        <f t="shared" si="10"/>
        <v>0</v>
      </c>
      <c r="L48" s="21">
        <f t="shared" si="48"/>
        <v>0</v>
      </c>
      <c r="M48" s="26">
        <f t="shared" si="11"/>
        <v>0</v>
      </c>
      <c r="N48" s="21">
        <f t="shared" si="48"/>
        <v>0</v>
      </c>
      <c r="O48" s="26">
        <f t="shared" si="13"/>
        <v>0</v>
      </c>
      <c r="P48" s="21">
        <f t="shared" si="48"/>
        <v>0</v>
      </c>
      <c r="Q48" s="26">
        <f t="shared" si="14"/>
        <v>0</v>
      </c>
      <c r="R48" s="21">
        <f t="shared" si="48"/>
        <v>0</v>
      </c>
      <c r="S48" s="26">
        <f t="shared" si="16"/>
        <v>0</v>
      </c>
      <c r="T48" s="21">
        <f t="shared" si="48"/>
        <v>0</v>
      </c>
      <c r="U48" s="26">
        <f t="shared" si="17"/>
        <v>0</v>
      </c>
    </row>
    <row r="49" spans="1:23" s="18" customFormat="1" ht="30" x14ac:dyDescent="0.25">
      <c r="A49" s="19" t="s">
        <v>65</v>
      </c>
      <c r="B49" s="20" t="s">
        <v>105</v>
      </c>
      <c r="C49" s="21">
        <f>C50</f>
        <v>0</v>
      </c>
      <c r="D49" s="21" t="e">
        <f t="shared" si="48"/>
        <v>#REF!</v>
      </c>
      <c r="E49" s="21" t="e">
        <f t="shared" si="48"/>
        <v>#REF!</v>
      </c>
      <c r="F49" s="21">
        <f t="shared" si="48"/>
        <v>0</v>
      </c>
      <c r="G49" s="26">
        <f t="shared" si="23"/>
        <v>0</v>
      </c>
      <c r="H49" s="21">
        <f t="shared" si="48"/>
        <v>0</v>
      </c>
      <c r="I49" s="26">
        <f t="shared" si="8"/>
        <v>0</v>
      </c>
      <c r="J49" s="21">
        <f t="shared" si="48"/>
        <v>0</v>
      </c>
      <c r="K49" s="26">
        <f t="shared" si="10"/>
        <v>0</v>
      </c>
      <c r="L49" s="21">
        <f t="shared" si="48"/>
        <v>0</v>
      </c>
      <c r="M49" s="26">
        <f t="shared" si="11"/>
        <v>0</v>
      </c>
      <c r="N49" s="21">
        <f t="shared" si="48"/>
        <v>0</v>
      </c>
      <c r="O49" s="26">
        <f t="shared" si="13"/>
        <v>0</v>
      </c>
      <c r="P49" s="21">
        <f t="shared" si="48"/>
        <v>0</v>
      </c>
      <c r="Q49" s="26">
        <f t="shared" si="14"/>
        <v>0</v>
      </c>
      <c r="R49" s="21">
        <f t="shared" si="48"/>
        <v>0</v>
      </c>
      <c r="S49" s="26">
        <f t="shared" si="16"/>
        <v>0</v>
      </c>
      <c r="T49" s="21">
        <f t="shared" si="48"/>
        <v>0</v>
      </c>
      <c r="U49" s="26">
        <f t="shared" si="17"/>
        <v>0</v>
      </c>
    </row>
    <row r="50" spans="1:23" s="18" customFormat="1" ht="30" customHeight="1" x14ac:dyDescent="0.25">
      <c r="A50" s="19" t="s">
        <v>66</v>
      </c>
      <c r="B50" s="20" t="s">
        <v>106</v>
      </c>
      <c r="C50" s="21">
        <v>0</v>
      </c>
      <c r="D50" s="23" t="e">
        <f>SUM(#REF!+#REF!)</f>
        <v>#REF!</v>
      </c>
      <c r="E50" s="11" t="e">
        <f>SUM(#REF!+D50)</f>
        <v>#REF!</v>
      </c>
      <c r="F50" s="31"/>
      <c r="G50" s="26">
        <f t="shared" si="23"/>
        <v>0</v>
      </c>
      <c r="H50" s="31"/>
      <c r="I50" s="26">
        <f t="shared" si="8"/>
        <v>0</v>
      </c>
      <c r="J50" s="31"/>
      <c r="K50" s="26">
        <f t="shared" si="10"/>
        <v>0</v>
      </c>
      <c r="L50" s="31"/>
      <c r="M50" s="26">
        <f t="shared" si="11"/>
        <v>0</v>
      </c>
      <c r="N50" s="45"/>
      <c r="O50" s="26">
        <f t="shared" si="13"/>
        <v>0</v>
      </c>
      <c r="P50" s="45"/>
      <c r="Q50" s="26">
        <f t="shared" si="14"/>
        <v>0</v>
      </c>
      <c r="R50" s="45"/>
      <c r="S50" s="26">
        <f t="shared" si="16"/>
        <v>0</v>
      </c>
      <c r="T50" s="45"/>
      <c r="U50" s="26">
        <f t="shared" si="17"/>
        <v>0</v>
      </c>
    </row>
    <row r="51" spans="1:23" s="18" customFormat="1" x14ac:dyDescent="0.25">
      <c r="A51" s="19" t="s">
        <v>67</v>
      </c>
      <c r="B51" s="20" t="s">
        <v>86</v>
      </c>
      <c r="C51" s="21">
        <f>C52</f>
        <v>-3022689.9</v>
      </c>
      <c r="D51" s="21">
        <f t="shared" ref="D51:T52" si="49">D52</f>
        <v>2207.1</v>
      </c>
      <c r="E51" s="21" t="e">
        <f t="shared" si="49"/>
        <v>#REF!</v>
      </c>
      <c r="F51" s="22">
        <f t="shared" si="49"/>
        <v>-55054.400000000001</v>
      </c>
      <c r="G51" s="26">
        <f t="shared" si="23"/>
        <v>-3077744.3</v>
      </c>
      <c r="H51" s="22">
        <f t="shared" si="49"/>
        <v>-203410.6</v>
      </c>
      <c r="I51" s="26">
        <f t="shared" si="8"/>
        <v>-3281154.9</v>
      </c>
      <c r="J51" s="22">
        <f t="shared" si="49"/>
        <v>-405594.4</v>
      </c>
      <c r="K51" s="26">
        <f t="shared" si="10"/>
        <v>-3686749.3</v>
      </c>
      <c r="L51" s="22">
        <f t="shared" si="49"/>
        <v>-28339.1</v>
      </c>
      <c r="M51" s="26">
        <f t="shared" si="11"/>
        <v>-3715088.4</v>
      </c>
      <c r="N51" s="21">
        <f t="shared" si="49"/>
        <v>-45739.9</v>
      </c>
      <c r="O51" s="26">
        <f t="shared" si="13"/>
        <v>-3760828.3</v>
      </c>
      <c r="P51" s="21">
        <f t="shared" si="49"/>
        <v>-80315.899999999994</v>
      </c>
      <c r="Q51" s="26">
        <f t="shared" si="14"/>
        <v>-3841144.1999999997</v>
      </c>
      <c r="R51" s="21">
        <f t="shared" si="49"/>
        <v>-41095</v>
      </c>
      <c r="S51" s="26">
        <f t="shared" si="16"/>
        <v>-3882239.1999999997</v>
      </c>
      <c r="T51" s="21">
        <f t="shared" si="49"/>
        <v>-53697.4</v>
      </c>
      <c r="U51" s="26">
        <f t="shared" si="17"/>
        <v>-3935936.5999999996</v>
      </c>
    </row>
    <row r="52" spans="1:23" s="18" customFormat="1" x14ac:dyDescent="0.25">
      <c r="A52" s="19" t="s">
        <v>68</v>
      </c>
      <c r="B52" s="20" t="s">
        <v>87</v>
      </c>
      <c r="C52" s="21">
        <f>C53</f>
        <v>-3022689.9</v>
      </c>
      <c r="D52" s="21">
        <f t="shared" si="49"/>
        <v>2207.1</v>
      </c>
      <c r="E52" s="21" t="e">
        <f t="shared" si="49"/>
        <v>#REF!</v>
      </c>
      <c r="F52" s="22">
        <f t="shared" si="49"/>
        <v>-55054.400000000001</v>
      </c>
      <c r="G52" s="26">
        <f t="shared" si="23"/>
        <v>-3077744.3</v>
      </c>
      <c r="H52" s="22">
        <f t="shared" si="49"/>
        <v>-203410.6</v>
      </c>
      <c r="I52" s="26">
        <f t="shared" si="8"/>
        <v>-3281154.9</v>
      </c>
      <c r="J52" s="22">
        <f t="shared" si="49"/>
        <v>-405594.4</v>
      </c>
      <c r="K52" s="26">
        <f t="shared" si="10"/>
        <v>-3686749.3</v>
      </c>
      <c r="L52" s="22">
        <f t="shared" si="49"/>
        <v>-28339.1</v>
      </c>
      <c r="M52" s="26">
        <f t="shared" si="11"/>
        <v>-3715088.4</v>
      </c>
      <c r="N52" s="21">
        <f t="shared" si="49"/>
        <v>-45739.9</v>
      </c>
      <c r="O52" s="26">
        <f t="shared" si="13"/>
        <v>-3760828.3</v>
      </c>
      <c r="P52" s="21">
        <f t="shared" si="49"/>
        <v>-80315.899999999994</v>
      </c>
      <c r="Q52" s="26">
        <f t="shared" si="14"/>
        <v>-3841144.1999999997</v>
      </c>
      <c r="R52" s="21">
        <f t="shared" si="49"/>
        <v>-41095</v>
      </c>
      <c r="S52" s="26">
        <f t="shared" si="16"/>
        <v>-3882239.1999999997</v>
      </c>
      <c r="T52" s="21">
        <f t="shared" si="49"/>
        <v>-53697.4</v>
      </c>
      <c r="U52" s="26">
        <f t="shared" si="17"/>
        <v>-3935936.5999999996</v>
      </c>
      <c r="V52" s="50"/>
      <c r="W52" s="50"/>
    </row>
    <row r="53" spans="1:23" s="18" customFormat="1" ht="30" x14ac:dyDescent="0.25">
      <c r="A53" s="19" t="s">
        <v>69</v>
      </c>
      <c r="B53" s="20" t="s">
        <v>88</v>
      </c>
      <c r="C53" s="21">
        <v>-3022689.9</v>
      </c>
      <c r="D53" s="23">
        <v>2207.1</v>
      </c>
      <c r="E53" s="11" t="e">
        <f>SUM(#REF!+D53)</f>
        <v>#REF!</v>
      </c>
      <c r="F53" s="23">
        <v>-55054.400000000001</v>
      </c>
      <c r="G53" s="26">
        <f t="shared" si="23"/>
        <v>-3077744.3</v>
      </c>
      <c r="H53" s="23">
        <v>-203410.6</v>
      </c>
      <c r="I53" s="26">
        <f t="shared" si="8"/>
        <v>-3281154.9</v>
      </c>
      <c r="J53" s="23">
        <v>-405594.4</v>
      </c>
      <c r="K53" s="26">
        <f t="shared" si="10"/>
        <v>-3686749.3</v>
      </c>
      <c r="L53" s="23">
        <v>-28339.1</v>
      </c>
      <c r="M53" s="26">
        <f t="shared" si="11"/>
        <v>-3715088.4</v>
      </c>
      <c r="N53" s="45">
        <v>-45739.9</v>
      </c>
      <c r="O53" s="26">
        <f t="shared" si="13"/>
        <v>-3760828.3</v>
      </c>
      <c r="P53" s="45">
        <v>-80315.899999999994</v>
      </c>
      <c r="Q53" s="26">
        <f t="shared" si="14"/>
        <v>-3841144.1999999997</v>
      </c>
      <c r="R53" s="45">
        <v>-41095</v>
      </c>
      <c r="S53" s="26">
        <f t="shared" si="16"/>
        <v>-3882239.1999999997</v>
      </c>
      <c r="T53" s="45">
        <v>-53697.4</v>
      </c>
      <c r="U53" s="26">
        <f t="shared" si="17"/>
        <v>-3935936.5999999996</v>
      </c>
    </row>
    <row r="54" spans="1:23" s="18" customFormat="1" x14ac:dyDescent="0.25">
      <c r="A54" s="19" t="s">
        <v>70</v>
      </c>
      <c r="B54" s="20" t="s">
        <v>108</v>
      </c>
      <c r="C54" s="21">
        <f>C55+C58</f>
        <v>3022689.9</v>
      </c>
      <c r="D54" s="21">
        <f t="shared" ref="D54:E54" si="50">D55+D58</f>
        <v>-2207.1</v>
      </c>
      <c r="E54" s="21" t="e">
        <f t="shared" si="50"/>
        <v>#REF!</v>
      </c>
      <c r="F54" s="22">
        <f>SUM(F555+F58)</f>
        <v>536297</v>
      </c>
      <c r="G54" s="26">
        <f t="shared" si="23"/>
        <v>3558986.9</v>
      </c>
      <c r="H54" s="22">
        <f>SUM(H555+H58)</f>
        <v>203410.6</v>
      </c>
      <c r="I54" s="26">
        <f t="shared" si="8"/>
        <v>3762397.5</v>
      </c>
      <c r="J54" s="22">
        <f>SUM(J555+J58)</f>
        <v>405594.4</v>
      </c>
      <c r="K54" s="26">
        <f t="shared" si="10"/>
        <v>4167991.9</v>
      </c>
      <c r="L54" s="22">
        <f>SUM(L555+L58)</f>
        <v>28339.1</v>
      </c>
      <c r="M54" s="26">
        <f t="shared" si="11"/>
        <v>4196331</v>
      </c>
      <c r="N54" s="21">
        <f>SUM(N555+N58)</f>
        <v>45739.9</v>
      </c>
      <c r="O54" s="26">
        <f t="shared" si="13"/>
        <v>4242070.9000000004</v>
      </c>
      <c r="P54" s="21">
        <f>SUM(P555+P58)</f>
        <v>80315.899999999994</v>
      </c>
      <c r="Q54" s="26">
        <f t="shared" si="14"/>
        <v>4322386.8000000007</v>
      </c>
      <c r="R54" s="21">
        <f>SUM(R555+R58)</f>
        <v>41095</v>
      </c>
      <c r="S54" s="26">
        <f t="shared" si="16"/>
        <v>4363481.8000000007</v>
      </c>
      <c r="T54" s="21">
        <f>SUM(T555+T58)</f>
        <v>53697.4</v>
      </c>
      <c r="U54" s="26">
        <f t="shared" si="17"/>
        <v>4417179.2000000011</v>
      </c>
      <c r="W54" s="50"/>
    </row>
    <row r="55" spans="1:23" s="18" customFormat="1" x14ac:dyDescent="0.25">
      <c r="A55" s="19" t="s">
        <v>71</v>
      </c>
      <c r="B55" s="20" t="s">
        <v>107</v>
      </c>
      <c r="C55" s="21">
        <f>C56</f>
        <v>0</v>
      </c>
      <c r="D55" s="21">
        <f t="shared" ref="D55:T56" si="51">D56</f>
        <v>0</v>
      </c>
      <c r="E55" s="21" t="e">
        <f t="shared" si="51"/>
        <v>#REF!</v>
      </c>
      <c r="F55" s="22">
        <f t="shared" si="51"/>
        <v>0</v>
      </c>
      <c r="G55" s="26">
        <f t="shared" si="23"/>
        <v>0</v>
      </c>
      <c r="H55" s="22">
        <f t="shared" si="51"/>
        <v>0</v>
      </c>
      <c r="I55" s="26">
        <f t="shared" si="8"/>
        <v>0</v>
      </c>
      <c r="J55" s="22">
        <f t="shared" si="51"/>
        <v>0</v>
      </c>
      <c r="K55" s="26">
        <f t="shared" si="10"/>
        <v>0</v>
      </c>
      <c r="L55" s="22">
        <f t="shared" si="51"/>
        <v>0</v>
      </c>
      <c r="M55" s="26">
        <f t="shared" si="11"/>
        <v>0</v>
      </c>
      <c r="N55" s="21">
        <f t="shared" si="51"/>
        <v>0</v>
      </c>
      <c r="O55" s="26">
        <f t="shared" si="13"/>
        <v>0</v>
      </c>
      <c r="P55" s="21">
        <f t="shared" si="51"/>
        <v>0</v>
      </c>
      <c r="Q55" s="26">
        <f t="shared" si="14"/>
        <v>0</v>
      </c>
      <c r="R55" s="21">
        <f t="shared" si="51"/>
        <v>0</v>
      </c>
      <c r="S55" s="26">
        <f t="shared" si="16"/>
        <v>0</v>
      </c>
      <c r="T55" s="21">
        <f t="shared" si="51"/>
        <v>0</v>
      </c>
      <c r="U55" s="26">
        <f t="shared" si="17"/>
        <v>0</v>
      </c>
    </row>
    <row r="56" spans="1:23" s="18" customFormat="1" ht="16.5" customHeight="1" x14ac:dyDescent="0.25">
      <c r="A56" s="19" t="s">
        <v>72</v>
      </c>
      <c r="B56" s="20" t="s">
        <v>109</v>
      </c>
      <c r="C56" s="21">
        <f>C57</f>
        <v>0</v>
      </c>
      <c r="D56" s="21">
        <f t="shared" si="51"/>
        <v>0</v>
      </c>
      <c r="E56" s="21" t="e">
        <f t="shared" si="51"/>
        <v>#REF!</v>
      </c>
      <c r="F56" s="21">
        <f t="shared" si="51"/>
        <v>0</v>
      </c>
      <c r="G56" s="26">
        <f t="shared" si="23"/>
        <v>0</v>
      </c>
      <c r="H56" s="21">
        <f t="shared" si="51"/>
        <v>0</v>
      </c>
      <c r="I56" s="26">
        <f t="shared" si="8"/>
        <v>0</v>
      </c>
      <c r="J56" s="21">
        <f t="shared" si="51"/>
        <v>0</v>
      </c>
      <c r="K56" s="26">
        <f t="shared" si="10"/>
        <v>0</v>
      </c>
      <c r="L56" s="21">
        <f t="shared" si="51"/>
        <v>0</v>
      </c>
      <c r="M56" s="26">
        <f t="shared" si="11"/>
        <v>0</v>
      </c>
      <c r="N56" s="21">
        <f t="shared" si="51"/>
        <v>0</v>
      </c>
      <c r="O56" s="26">
        <f t="shared" si="13"/>
        <v>0</v>
      </c>
      <c r="P56" s="21">
        <f t="shared" si="51"/>
        <v>0</v>
      </c>
      <c r="Q56" s="26">
        <f t="shared" si="14"/>
        <v>0</v>
      </c>
      <c r="R56" s="21">
        <f t="shared" si="51"/>
        <v>0</v>
      </c>
      <c r="S56" s="26">
        <f t="shared" si="16"/>
        <v>0</v>
      </c>
      <c r="T56" s="21">
        <f t="shared" si="51"/>
        <v>0</v>
      </c>
      <c r="U56" s="26">
        <f t="shared" si="17"/>
        <v>0</v>
      </c>
    </row>
    <row r="57" spans="1:23" s="18" customFormat="1" ht="31.5" customHeight="1" x14ac:dyDescent="0.25">
      <c r="A57" s="19" t="s">
        <v>73</v>
      </c>
      <c r="B57" s="20" t="s">
        <v>110</v>
      </c>
      <c r="C57" s="21">
        <v>0</v>
      </c>
      <c r="D57" s="23"/>
      <c r="E57" s="11" t="e">
        <f>SUM(#REF!+D57)</f>
        <v>#REF!</v>
      </c>
      <c r="F57" s="31"/>
      <c r="G57" s="26">
        <f t="shared" si="23"/>
        <v>0</v>
      </c>
      <c r="H57" s="31"/>
      <c r="I57" s="26">
        <f t="shared" si="8"/>
        <v>0</v>
      </c>
      <c r="J57" s="31"/>
      <c r="K57" s="26">
        <f t="shared" si="10"/>
        <v>0</v>
      </c>
      <c r="L57" s="31"/>
      <c r="M57" s="26">
        <f t="shared" si="11"/>
        <v>0</v>
      </c>
      <c r="N57" s="45"/>
      <c r="O57" s="26">
        <f t="shared" si="13"/>
        <v>0</v>
      </c>
      <c r="P57" s="45"/>
      <c r="Q57" s="26">
        <f t="shared" si="14"/>
        <v>0</v>
      </c>
      <c r="R57" s="45"/>
      <c r="S57" s="26">
        <f t="shared" si="16"/>
        <v>0</v>
      </c>
      <c r="T57" s="45"/>
      <c r="U57" s="26">
        <f t="shared" si="17"/>
        <v>0</v>
      </c>
    </row>
    <row r="58" spans="1:23" s="18" customFormat="1" x14ac:dyDescent="0.25">
      <c r="A58" s="19" t="s">
        <v>74</v>
      </c>
      <c r="B58" s="20" t="s">
        <v>111</v>
      </c>
      <c r="C58" s="21">
        <f>C59-C61</f>
        <v>3022689.9</v>
      </c>
      <c r="D58" s="21">
        <f t="shared" ref="D58:F58" si="52">D59-D61</f>
        <v>-2207.1</v>
      </c>
      <c r="E58" s="21" t="e">
        <f t="shared" si="52"/>
        <v>#REF!</v>
      </c>
      <c r="F58" s="21">
        <f t="shared" si="52"/>
        <v>536297</v>
      </c>
      <c r="G58" s="26">
        <f t="shared" si="23"/>
        <v>3558986.9</v>
      </c>
      <c r="H58" s="21">
        <f t="shared" ref="H58" si="53">H59-H61</f>
        <v>203410.6</v>
      </c>
      <c r="I58" s="26">
        <f t="shared" si="8"/>
        <v>3762397.5</v>
      </c>
      <c r="J58" s="21">
        <f t="shared" ref="J58:L58" si="54">J59-J61</f>
        <v>405594.4</v>
      </c>
      <c r="K58" s="26">
        <f t="shared" si="10"/>
        <v>4167991.9</v>
      </c>
      <c r="L58" s="21">
        <f t="shared" si="54"/>
        <v>28339.1</v>
      </c>
      <c r="M58" s="26">
        <f t="shared" si="11"/>
        <v>4196331</v>
      </c>
      <c r="N58" s="21">
        <f t="shared" ref="N58:P58" si="55">N59-N61</f>
        <v>45739.9</v>
      </c>
      <c r="O58" s="26">
        <f t="shared" si="13"/>
        <v>4242070.9000000004</v>
      </c>
      <c r="P58" s="21">
        <f t="shared" si="55"/>
        <v>80315.899999999994</v>
      </c>
      <c r="Q58" s="26">
        <f t="shared" si="14"/>
        <v>4322386.8000000007</v>
      </c>
      <c r="R58" s="21">
        <f t="shared" ref="R58:T58" si="56">R59-R61</f>
        <v>41095</v>
      </c>
      <c r="S58" s="26">
        <f t="shared" si="16"/>
        <v>4363481.8000000007</v>
      </c>
      <c r="T58" s="21">
        <f t="shared" si="56"/>
        <v>53697.4</v>
      </c>
      <c r="U58" s="26">
        <f t="shared" si="17"/>
        <v>4417179.2000000011</v>
      </c>
    </row>
    <row r="59" spans="1:23" s="18" customFormat="1" ht="23.25" customHeight="1" x14ac:dyDescent="0.25">
      <c r="A59" s="19" t="s">
        <v>75</v>
      </c>
      <c r="B59" s="20" t="s">
        <v>89</v>
      </c>
      <c r="C59" s="21">
        <f>SUM(C60)</f>
        <v>3022689.9</v>
      </c>
      <c r="D59" s="21">
        <f t="shared" ref="D59:T59" si="57">SUM(D60)</f>
        <v>-2207.1</v>
      </c>
      <c r="E59" s="21" t="e">
        <f t="shared" si="57"/>
        <v>#REF!</v>
      </c>
      <c r="F59" s="21">
        <f t="shared" si="57"/>
        <v>536297</v>
      </c>
      <c r="G59" s="26">
        <f t="shared" si="23"/>
        <v>3558986.9</v>
      </c>
      <c r="H59" s="21">
        <f t="shared" si="57"/>
        <v>203410.6</v>
      </c>
      <c r="I59" s="26">
        <f t="shared" si="8"/>
        <v>3762397.5</v>
      </c>
      <c r="J59" s="21">
        <f t="shared" si="57"/>
        <v>405594.4</v>
      </c>
      <c r="K59" s="26">
        <f t="shared" si="10"/>
        <v>4167991.9</v>
      </c>
      <c r="L59" s="21">
        <f t="shared" si="57"/>
        <v>28339.1</v>
      </c>
      <c r="M59" s="26">
        <f t="shared" si="11"/>
        <v>4196331</v>
      </c>
      <c r="N59" s="21">
        <f t="shared" si="57"/>
        <v>45739.9</v>
      </c>
      <c r="O59" s="26">
        <f t="shared" si="13"/>
        <v>4242070.9000000004</v>
      </c>
      <c r="P59" s="21">
        <f t="shared" si="57"/>
        <v>80315.899999999994</v>
      </c>
      <c r="Q59" s="26">
        <f t="shared" si="14"/>
        <v>4322386.8000000007</v>
      </c>
      <c r="R59" s="21">
        <f t="shared" si="57"/>
        <v>41095</v>
      </c>
      <c r="S59" s="26">
        <f t="shared" si="16"/>
        <v>4363481.8000000007</v>
      </c>
      <c r="T59" s="21">
        <f t="shared" si="57"/>
        <v>53697.4</v>
      </c>
      <c r="U59" s="26">
        <f t="shared" si="17"/>
        <v>4417179.2000000011</v>
      </c>
    </row>
    <row r="60" spans="1:23" s="18" customFormat="1" ht="30" x14ac:dyDescent="0.25">
      <c r="A60" s="19" t="s">
        <v>76</v>
      </c>
      <c r="B60" s="20" t="s">
        <v>90</v>
      </c>
      <c r="C60" s="21">
        <v>3022689.9</v>
      </c>
      <c r="D60" s="23">
        <v>-2207.1</v>
      </c>
      <c r="E60" s="11" t="e">
        <f>SUM(#REF!+D60)</f>
        <v>#REF!</v>
      </c>
      <c r="F60" s="23">
        <v>536297</v>
      </c>
      <c r="G60" s="26">
        <f t="shared" si="23"/>
        <v>3558986.9</v>
      </c>
      <c r="H60" s="23">
        <v>203410.6</v>
      </c>
      <c r="I60" s="26">
        <f t="shared" si="8"/>
        <v>3762397.5</v>
      </c>
      <c r="J60" s="23">
        <v>405594.4</v>
      </c>
      <c r="K60" s="26">
        <f t="shared" si="10"/>
        <v>4167991.9</v>
      </c>
      <c r="L60" s="23">
        <v>28339.1</v>
      </c>
      <c r="M60" s="26">
        <f t="shared" si="11"/>
        <v>4196331</v>
      </c>
      <c r="N60" s="45">
        <v>45739.9</v>
      </c>
      <c r="O60" s="26">
        <f t="shared" si="13"/>
        <v>4242070.9000000004</v>
      </c>
      <c r="P60" s="45">
        <v>80315.899999999994</v>
      </c>
      <c r="Q60" s="26">
        <f>SUM(O60:P60)</f>
        <v>4322386.8000000007</v>
      </c>
      <c r="R60" s="45">
        <v>41095</v>
      </c>
      <c r="S60" s="26">
        <f t="shared" si="16"/>
        <v>4363481.8000000007</v>
      </c>
      <c r="T60" s="45">
        <v>53697.4</v>
      </c>
      <c r="U60" s="26">
        <f t="shared" si="17"/>
        <v>4417179.2000000011</v>
      </c>
      <c r="V60" s="50"/>
    </row>
    <row r="61" spans="1:23" s="18" customFormat="1" ht="21.75" customHeight="1" x14ac:dyDescent="0.25">
      <c r="A61" s="19" t="s">
        <v>74</v>
      </c>
      <c r="B61" s="20" t="s">
        <v>91</v>
      </c>
      <c r="C61" s="21">
        <f>SUM(C62)</f>
        <v>0</v>
      </c>
      <c r="D61" s="21">
        <f t="shared" ref="D61:T61" si="58">SUM(D62)</f>
        <v>0</v>
      </c>
      <c r="E61" s="21" t="e">
        <f t="shared" si="58"/>
        <v>#REF!</v>
      </c>
      <c r="F61" s="21">
        <f t="shared" si="58"/>
        <v>0</v>
      </c>
      <c r="G61" s="26">
        <f t="shared" si="23"/>
        <v>0</v>
      </c>
      <c r="H61" s="21">
        <f t="shared" si="58"/>
        <v>0</v>
      </c>
      <c r="I61" s="26">
        <f t="shared" si="8"/>
        <v>0</v>
      </c>
      <c r="J61" s="21">
        <f t="shared" si="58"/>
        <v>0</v>
      </c>
      <c r="K61" s="26">
        <f t="shared" si="10"/>
        <v>0</v>
      </c>
      <c r="L61" s="21">
        <f t="shared" si="58"/>
        <v>0</v>
      </c>
      <c r="M61" s="26">
        <f t="shared" si="11"/>
        <v>0</v>
      </c>
      <c r="N61" s="21">
        <f t="shared" si="58"/>
        <v>0</v>
      </c>
      <c r="O61" s="26">
        <f t="shared" si="13"/>
        <v>0</v>
      </c>
      <c r="P61" s="21">
        <f t="shared" si="58"/>
        <v>0</v>
      </c>
      <c r="Q61" s="26">
        <f t="shared" si="14"/>
        <v>0</v>
      </c>
      <c r="R61" s="21">
        <f t="shared" si="58"/>
        <v>0</v>
      </c>
      <c r="S61" s="26">
        <f t="shared" si="16"/>
        <v>0</v>
      </c>
      <c r="T61" s="21">
        <f t="shared" si="58"/>
        <v>0</v>
      </c>
      <c r="U61" s="26">
        <f t="shared" si="17"/>
        <v>0</v>
      </c>
    </row>
    <row r="62" spans="1:23" s="18" customFormat="1" ht="30" x14ac:dyDescent="0.25">
      <c r="A62" s="19" t="s">
        <v>77</v>
      </c>
      <c r="B62" s="20" t="s">
        <v>92</v>
      </c>
      <c r="C62" s="21">
        <v>0</v>
      </c>
      <c r="D62" s="23"/>
      <c r="E62" s="11" t="e">
        <f>SUM(#REF!+D62)</f>
        <v>#REF!</v>
      </c>
      <c r="F62" s="31"/>
      <c r="G62" s="26">
        <f t="shared" si="23"/>
        <v>0</v>
      </c>
      <c r="H62" s="31"/>
      <c r="I62" s="26">
        <f t="shared" si="8"/>
        <v>0</v>
      </c>
      <c r="J62" s="31"/>
      <c r="K62" s="26">
        <f t="shared" si="10"/>
        <v>0</v>
      </c>
      <c r="L62" s="31"/>
      <c r="M62" s="26">
        <f t="shared" si="11"/>
        <v>0</v>
      </c>
      <c r="N62" s="45"/>
      <c r="O62" s="26">
        <f t="shared" si="13"/>
        <v>0</v>
      </c>
      <c r="P62" s="45"/>
      <c r="Q62" s="26">
        <f t="shared" si="14"/>
        <v>0</v>
      </c>
      <c r="R62" s="45"/>
      <c r="S62" s="26">
        <f t="shared" si="16"/>
        <v>0</v>
      </c>
      <c r="T62" s="45"/>
      <c r="U62" s="26">
        <f t="shared" si="17"/>
        <v>0</v>
      </c>
    </row>
    <row r="63" spans="1:23" ht="41.25" customHeight="1" x14ac:dyDescent="0.25">
      <c r="A63" s="7" t="s">
        <v>78</v>
      </c>
      <c r="B63" s="8" t="s">
        <v>79</v>
      </c>
      <c r="C63" s="9">
        <f>C11+C46</f>
        <v>51840.000000000007</v>
      </c>
      <c r="D63" s="9" t="e">
        <f t="shared" ref="D63:F63" si="59">D11+D46</f>
        <v>#REF!</v>
      </c>
      <c r="E63" s="9" t="e">
        <f t="shared" si="59"/>
        <v>#REF!</v>
      </c>
      <c r="F63" s="9">
        <f t="shared" si="59"/>
        <v>480750.8</v>
      </c>
      <c r="G63" s="26">
        <f t="shared" si="23"/>
        <v>532590.80000000005</v>
      </c>
      <c r="H63" s="14">
        <f t="shared" ref="H63" si="60">H11+H46</f>
        <v>225.3</v>
      </c>
      <c r="I63" s="26">
        <f t="shared" si="8"/>
        <v>532816.10000000009</v>
      </c>
      <c r="J63" s="14">
        <f t="shared" ref="J63:L63" si="61">J11+J46</f>
        <v>-174</v>
      </c>
      <c r="K63" s="26">
        <f t="shared" si="10"/>
        <v>532642.10000000009</v>
      </c>
      <c r="L63" s="14">
        <f t="shared" si="61"/>
        <v>0</v>
      </c>
      <c r="M63" s="26">
        <f t="shared" si="11"/>
        <v>532642.10000000009</v>
      </c>
      <c r="N63" s="14">
        <f t="shared" ref="N63:P63" si="62">N11+N46</f>
        <v>-20504.400000000009</v>
      </c>
      <c r="O63" s="26">
        <f t="shared" si="13"/>
        <v>512137.70000000007</v>
      </c>
      <c r="P63" s="14">
        <f t="shared" si="62"/>
        <v>64856.4</v>
      </c>
      <c r="Q63" s="26">
        <f t="shared" si="14"/>
        <v>576994.10000000009</v>
      </c>
      <c r="R63" s="14">
        <f t="shared" ref="R63:T63" si="63">R11+R46</f>
        <v>0</v>
      </c>
      <c r="S63" s="26">
        <f t="shared" si="16"/>
        <v>576994.10000000009</v>
      </c>
      <c r="T63" s="14">
        <f t="shared" si="63"/>
        <v>-29579.200000000001</v>
      </c>
      <c r="U63" s="26">
        <f t="shared" si="17"/>
        <v>547414.90000000014</v>
      </c>
    </row>
    <row r="66" spans="1:1" ht="90.75" hidden="1" customHeight="1" x14ac:dyDescent="0.25">
      <c r="A66" s="1" t="s">
        <v>80</v>
      </c>
    </row>
    <row r="67" spans="1:1" hidden="1" x14ac:dyDescent="0.25"/>
    <row r="68" spans="1:1" hidden="1" x14ac:dyDescent="0.25"/>
    <row r="69" spans="1:1" hidden="1" x14ac:dyDescent="0.25">
      <c r="A69" s="24" t="s">
        <v>81</v>
      </c>
    </row>
    <row r="70" spans="1:1" hidden="1" x14ac:dyDescent="0.25">
      <c r="A70" s="24" t="s">
        <v>82</v>
      </c>
    </row>
    <row r="71" spans="1:1" hidden="1" x14ac:dyDescent="0.25">
      <c r="A71" s="1" t="s">
        <v>83</v>
      </c>
    </row>
    <row r="74" spans="1:1" ht="22.5" customHeight="1" x14ac:dyDescent="0.25"/>
  </sheetData>
  <mergeCells count="22">
    <mergeCell ref="R8:R9"/>
    <mergeCell ref="A6:U7"/>
    <mergeCell ref="M8:M9"/>
    <mergeCell ref="F8:F9"/>
    <mergeCell ref="J8:J9"/>
    <mergeCell ref="K8:K9"/>
    <mergeCell ref="H8:H9"/>
    <mergeCell ref="T8:T9"/>
    <mergeCell ref="U8:U9"/>
    <mergeCell ref="S8:S9"/>
    <mergeCell ref="A8:A9"/>
    <mergeCell ref="B8:B9"/>
    <mergeCell ref="C8:C9"/>
    <mergeCell ref="D8:D9"/>
    <mergeCell ref="I8:I9"/>
    <mergeCell ref="G8:G9"/>
    <mergeCell ref="P8:P9"/>
    <mergeCell ref="Q8:Q9"/>
    <mergeCell ref="E8:E9"/>
    <mergeCell ref="N8:N9"/>
    <mergeCell ref="O8:O9"/>
    <mergeCell ref="L8:L9"/>
  </mergeCells>
  <pageMargins left="1.1811023622047245" right="0.39370078740157483" top="0.35433070866141736" bottom="0.31496062992125984" header="0.31496062992125984" footer="0.19685039370078741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workbookViewId="0">
      <selection activeCell="E10" sqref="E10"/>
    </sheetView>
  </sheetViews>
  <sheetFormatPr defaultRowHeight="15.75" x14ac:dyDescent="0.25"/>
  <cols>
    <col min="1" max="1" width="63.140625" style="25" customWidth="1"/>
    <col min="2" max="2" width="26.28515625" style="25" customWidth="1"/>
    <col min="3" max="256" width="9.140625" style="25"/>
    <col min="257" max="257" width="52" style="25" customWidth="1"/>
    <col min="258" max="258" width="26.28515625" style="25" customWidth="1"/>
    <col min="259" max="512" width="9.140625" style="25"/>
    <col min="513" max="513" width="52" style="25" customWidth="1"/>
    <col min="514" max="514" width="26.28515625" style="25" customWidth="1"/>
    <col min="515" max="768" width="9.140625" style="25"/>
    <col min="769" max="769" width="52" style="25" customWidth="1"/>
    <col min="770" max="770" width="26.28515625" style="25" customWidth="1"/>
    <col min="771" max="1024" width="9.140625" style="25"/>
    <col min="1025" max="1025" width="52" style="25" customWidth="1"/>
    <col min="1026" max="1026" width="26.28515625" style="25" customWidth="1"/>
    <col min="1027" max="1280" width="9.140625" style="25"/>
    <col min="1281" max="1281" width="52" style="25" customWidth="1"/>
    <col min="1282" max="1282" width="26.28515625" style="25" customWidth="1"/>
    <col min="1283" max="1536" width="9.140625" style="25"/>
    <col min="1537" max="1537" width="52" style="25" customWidth="1"/>
    <col min="1538" max="1538" width="26.28515625" style="25" customWidth="1"/>
    <col min="1539" max="1792" width="9.140625" style="25"/>
    <col min="1793" max="1793" width="52" style="25" customWidth="1"/>
    <col min="1794" max="1794" width="26.28515625" style="25" customWidth="1"/>
    <col min="1795" max="2048" width="9.140625" style="25"/>
    <col min="2049" max="2049" width="52" style="25" customWidth="1"/>
    <col min="2050" max="2050" width="26.28515625" style="25" customWidth="1"/>
    <col min="2051" max="2304" width="9.140625" style="25"/>
    <col min="2305" max="2305" width="52" style="25" customWidth="1"/>
    <col min="2306" max="2306" width="26.28515625" style="25" customWidth="1"/>
    <col min="2307" max="2560" width="9.140625" style="25"/>
    <col min="2561" max="2561" width="52" style="25" customWidth="1"/>
    <col min="2562" max="2562" width="26.28515625" style="25" customWidth="1"/>
    <col min="2563" max="2816" width="9.140625" style="25"/>
    <col min="2817" max="2817" width="52" style="25" customWidth="1"/>
    <col min="2818" max="2818" width="26.28515625" style="25" customWidth="1"/>
    <col min="2819" max="3072" width="9.140625" style="25"/>
    <col min="3073" max="3073" width="52" style="25" customWidth="1"/>
    <col min="3074" max="3074" width="26.28515625" style="25" customWidth="1"/>
    <col min="3075" max="3328" width="9.140625" style="25"/>
    <col min="3329" max="3329" width="52" style="25" customWidth="1"/>
    <col min="3330" max="3330" width="26.28515625" style="25" customWidth="1"/>
    <col min="3331" max="3584" width="9.140625" style="25"/>
    <col min="3585" max="3585" width="52" style="25" customWidth="1"/>
    <col min="3586" max="3586" width="26.28515625" style="25" customWidth="1"/>
    <col min="3587" max="3840" width="9.140625" style="25"/>
    <col min="3841" max="3841" width="52" style="25" customWidth="1"/>
    <col min="3842" max="3842" width="26.28515625" style="25" customWidth="1"/>
    <col min="3843" max="4096" width="9.140625" style="25"/>
    <col min="4097" max="4097" width="52" style="25" customWidth="1"/>
    <col min="4098" max="4098" width="26.28515625" style="25" customWidth="1"/>
    <col min="4099" max="4352" width="9.140625" style="25"/>
    <col min="4353" max="4353" width="52" style="25" customWidth="1"/>
    <col min="4354" max="4354" width="26.28515625" style="25" customWidth="1"/>
    <col min="4355" max="4608" width="9.140625" style="25"/>
    <col min="4609" max="4609" width="52" style="25" customWidth="1"/>
    <col min="4610" max="4610" width="26.28515625" style="25" customWidth="1"/>
    <col min="4611" max="4864" width="9.140625" style="25"/>
    <col min="4865" max="4865" width="52" style="25" customWidth="1"/>
    <col min="4866" max="4866" width="26.28515625" style="25" customWidth="1"/>
    <col min="4867" max="5120" width="9.140625" style="25"/>
    <col min="5121" max="5121" width="52" style="25" customWidth="1"/>
    <col min="5122" max="5122" width="26.28515625" style="25" customWidth="1"/>
    <col min="5123" max="5376" width="9.140625" style="25"/>
    <col min="5377" max="5377" width="52" style="25" customWidth="1"/>
    <col min="5378" max="5378" width="26.28515625" style="25" customWidth="1"/>
    <col min="5379" max="5632" width="9.140625" style="25"/>
    <col min="5633" max="5633" width="52" style="25" customWidth="1"/>
    <col min="5634" max="5634" width="26.28515625" style="25" customWidth="1"/>
    <col min="5635" max="5888" width="9.140625" style="25"/>
    <col min="5889" max="5889" width="52" style="25" customWidth="1"/>
    <col min="5890" max="5890" width="26.28515625" style="25" customWidth="1"/>
    <col min="5891" max="6144" width="9.140625" style="25"/>
    <col min="6145" max="6145" width="52" style="25" customWidth="1"/>
    <col min="6146" max="6146" width="26.28515625" style="25" customWidth="1"/>
    <col min="6147" max="6400" width="9.140625" style="25"/>
    <col min="6401" max="6401" width="52" style="25" customWidth="1"/>
    <col min="6402" max="6402" width="26.28515625" style="25" customWidth="1"/>
    <col min="6403" max="6656" width="9.140625" style="25"/>
    <col min="6657" max="6657" width="52" style="25" customWidth="1"/>
    <col min="6658" max="6658" width="26.28515625" style="25" customWidth="1"/>
    <col min="6659" max="6912" width="9.140625" style="25"/>
    <col min="6913" max="6913" width="52" style="25" customWidth="1"/>
    <col min="6914" max="6914" width="26.28515625" style="25" customWidth="1"/>
    <col min="6915" max="7168" width="9.140625" style="25"/>
    <col min="7169" max="7169" width="52" style="25" customWidth="1"/>
    <col min="7170" max="7170" width="26.28515625" style="25" customWidth="1"/>
    <col min="7171" max="7424" width="9.140625" style="25"/>
    <col min="7425" max="7425" width="52" style="25" customWidth="1"/>
    <col min="7426" max="7426" width="26.28515625" style="25" customWidth="1"/>
    <col min="7427" max="7680" width="9.140625" style="25"/>
    <col min="7681" max="7681" width="52" style="25" customWidth="1"/>
    <col min="7682" max="7682" width="26.28515625" style="25" customWidth="1"/>
    <col min="7683" max="7936" width="9.140625" style="25"/>
    <col min="7937" max="7937" width="52" style="25" customWidth="1"/>
    <col min="7938" max="7938" width="26.28515625" style="25" customWidth="1"/>
    <col min="7939" max="8192" width="9.140625" style="25"/>
    <col min="8193" max="8193" width="52" style="25" customWidth="1"/>
    <col min="8194" max="8194" width="26.28515625" style="25" customWidth="1"/>
    <col min="8195" max="8448" width="9.140625" style="25"/>
    <col min="8449" max="8449" width="52" style="25" customWidth="1"/>
    <col min="8450" max="8450" width="26.28515625" style="25" customWidth="1"/>
    <col min="8451" max="8704" width="9.140625" style="25"/>
    <col min="8705" max="8705" width="52" style="25" customWidth="1"/>
    <col min="8706" max="8706" width="26.28515625" style="25" customWidth="1"/>
    <col min="8707" max="8960" width="9.140625" style="25"/>
    <col min="8961" max="8961" width="52" style="25" customWidth="1"/>
    <col min="8962" max="8962" width="26.28515625" style="25" customWidth="1"/>
    <col min="8963" max="9216" width="9.140625" style="25"/>
    <col min="9217" max="9217" width="52" style="25" customWidth="1"/>
    <col min="9218" max="9218" width="26.28515625" style="25" customWidth="1"/>
    <col min="9219" max="9472" width="9.140625" style="25"/>
    <col min="9473" max="9473" width="52" style="25" customWidth="1"/>
    <col min="9474" max="9474" width="26.28515625" style="25" customWidth="1"/>
    <col min="9475" max="9728" width="9.140625" style="25"/>
    <col min="9729" max="9729" width="52" style="25" customWidth="1"/>
    <col min="9730" max="9730" width="26.28515625" style="25" customWidth="1"/>
    <col min="9731" max="9984" width="9.140625" style="25"/>
    <col min="9985" max="9985" width="52" style="25" customWidth="1"/>
    <col min="9986" max="9986" width="26.28515625" style="25" customWidth="1"/>
    <col min="9987" max="10240" width="9.140625" style="25"/>
    <col min="10241" max="10241" width="52" style="25" customWidth="1"/>
    <col min="10242" max="10242" width="26.28515625" style="25" customWidth="1"/>
    <col min="10243" max="10496" width="9.140625" style="25"/>
    <col min="10497" max="10497" width="52" style="25" customWidth="1"/>
    <col min="10498" max="10498" width="26.28515625" style="25" customWidth="1"/>
    <col min="10499" max="10752" width="9.140625" style="25"/>
    <col min="10753" max="10753" width="52" style="25" customWidth="1"/>
    <col min="10754" max="10754" width="26.28515625" style="25" customWidth="1"/>
    <col min="10755" max="11008" width="9.140625" style="25"/>
    <col min="11009" max="11009" width="52" style="25" customWidth="1"/>
    <col min="11010" max="11010" width="26.28515625" style="25" customWidth="1"/>
    <col min="11011" max="11264" width="9.140625" style="25"/>
    <col min="11265" max="11265" width="52" style="25" customWidth="1"/>
    <col min="11266" max="11266" width="26.28515625" style="25" customWidth="1"/>
    <col min="11267" max="11520" width="9.140625" style="25"/>
    <col min="11521" max="11521" width="52" style="25" customWidth="1"/>
    <col min="11522" max="11522" width="26.28515625" style="25" customWidth="1"/>
    <col min="11523" max="11776" width="9.140625" style="25"/>
    <col min="11777" max="11777" width="52" style="25" customWidth="1"/>
    <col min="11778" max="11778" width="26.28515625" style="25" customWidth="1"/>
    <col min="11779" max="12032" width="9.140625" style="25"/>
    <col min="12033" max="12033" width="52" style="25" customWidth="1"/>
    <col min="12034" max="12034" width="26.28515625" style="25" customWidth="1"/>
    <col min="12035" max="12288" width="9.140625" style="25"/>
    <col min="12289" max="12289" width="52" style="25" customWidth="1"/>
    <col min="12290" max="12290" width="26.28515625" style="25" customWidth="1"/>
    <col min="12291" max="12544" width="9.140625" style="25"/>
    <col min="12545" max="12545" width="52" style="25" customWidth="1"/>
    <col min="12546" max="12546" width="26.28515625" style="25" customWidth="1"/>
    <col min="12547" max="12800" width="9.140625" style="25"/>
    <col min="12801" max="12801" width="52" style="25" customWidth="1"/>
    <col min="12802" max="12802" width="26.28515625" style="25" customWidth="1"/>
    <col min="12803" max="13056" width="9.140625" style="25"/>
    <col min="13057" max="13057" width="52" style="25" customWidth="1"/>
    <col min="13058" max="13058" width="26.28515625" style="25" customWidth="1"/>
    <col min="13059" max="13312" width="9.140625" style="25"/>
    <col min="13313" max="13313" width="52" style="25" customWidth="1"/>
    <col min="13314" max="13314" width="26.28515625" style="25" customWidth="1"/>
    <col min="13315" max="13568" width="9.140625" style="25"/>
    <col min="13569" max="13569" width="52" style="25" customWidth="1"/>
    <col min="13570" max="13570" width="26.28515625" style="25" customWidth="1"/>
    <col min="13571" max="13824" width="9.140625" style="25"/>
    <col min="13825" max="13825" width="52" style="25" customWidth="1"/>
    <col min="13826" max="13826" width="26.28515625" style="25" customWidth="1"/>
    <col min="13827" max="14080" width="9.140625" style="25"/>
    <col min="14081" max="14081" width="52" style="25" customWidth="1"/>
    <col min="14082" max="14082" width="26.28515625" style="25" customWidth="1"/>
    <col min="14083" max="14336" width="9.140625" style="25"/>
    <col min="14337" max="14337" width="52" style="25" customWidth="1"/>
    <col min="14338" max="14338" width="26.28515625" style="25" customWidth="1"/>
    <col min="14339" max="14592" width="9.140625" style="25"/>
    <col min="14593" max="14593" width="52" style="25" customWidth="1"/>
    <col min="14594" max="14594" width="26.28515625" style="25" customWidth="1"/>
    <col min="14595" max="14848" width="9.140625" style="25"/>
    <col min="14849" max="14849" width="52" style="25" customWidth="1"/>
    <col min="14850" max="14850" width="26.28515625" style="25" customWidth="1"/>
    <col min="14851" max="15104" width="9.140625" style="25"/>
    <col min="15105" max="15105" width="52" style="25" customWidth="1"/>
    <col min="15106" max="15106" width="26.28515625" style="25" customWidth="1"/>
    <col min="15107" max="15360" width="9.140625" style="25"/>
    <col min="15361" max="15361" width="52" style="25" customWidth="1"/>
    <col min="15362" max="15362" width="26.28515625" style="25" customWidth="1"/>
    <col min="15363" max="15616" width="9.140625" style="25"/>
    <col min="15617" max="15617" width="52" style="25" customWidth="1"/>
    <col min="15618" max="15618" width="26.28515625" style="25" customWidth="1"/>
    <col min="15619" max="15872" width="9.140625" style="25"/>
    <col min="15873" max="15873" width="52" style="25" customWidth="1"/>
    <col min="15874" max="15874" width="26.28515625" style="25" customWidth="1"/>
    <col min="15875" max="16128" width="9.140625" style="25"/>
    <col min="16129" max="16129" width="52" style="25" customWidth="1"/>
    <col min="16130" max="16130" width="26.28515625" style="25" customWidth="1"/>
    <col min="16131" max="16384" width="9.140625" style="25"/>
  </cols>
  <sheetData>
    <row r="1" spans="1:2" x14ac:dyDescent="0.25">
      <c r="B1" s="25" t="s">
        <v>146</v>
      </c>
    </row>
    <row r="2" spans="1:2" x14ac:dyDescent="0.25">
      <c r="B2" s="25" t="s">
        <v>126</v>
      </c>
    </row>
    <row r="3" spans="1:2" x14ac:dyDescent="0.25">
      <c r="B3" s="25" t="s">
        <v>1</v>
      </c>
    </row>
    <row r="4" spans="1:2" x14ac:dyDescent="0.25">
      <c r="B4" s="25" t="s">
        <v>159</v>
      </c>
    </row>
    <row r="6" spans="1:2" s="35" customFormat="1" x14ac:dyDescent="0.25">
      <c r="A6" s="60" t="s">
        <v>147</v>
      </c>
      <c r="B6" s="60"/>
    </row>
    <row r="7" spans="1:2" s="35" customFormat="1" x14ac:dyDescent="0.25">
      <c r="A7" s="60" t="s">
        <v>148</v>
      </c>
      <c r="B7" s="60"/>
    </row>
    <row r="9" spans="1:2" ht="32.25" customHeight="1" x14ac:dyDescent="0.25">
      <c r="A9" s="48" t="s">
        <v>149</v>
      </c>
      <c r="B9" s="36" t="s">
        <v>150</v>
      </c>
    </row>
    <row r="10" spans="1:2" ht="30" customHeight="1" x14ac:dyDescent="0.25">
      <c r="A10" s="37" t="s">
        <v>127</v>
      </c>
      <c r="B10" s="38">
        <f>SUM(B11:B12)</f>
        <v>0</v>
      </c>
    </row>
    <row r="11" spans="1:2" ht="30" customHeight="1" x14ac:dyDescent="0.25">
      <c r="A11" s="49" t="s">
        <v>151</v>
      </c>
      <c r="B11" s="38">
        <v>0</v>
      </c>
    </row>
    <row r="12" spans="1:2" ht="30" customHeight="1" x14ac:dyDescent="0.25">
      <c r="A12" s="49" t="s">
        <v>152</v>
      </c>
      <c r="B12" s="38">
        <v>0</v>
      </c>
    </row>
    <row r="13" spans="1:2" ht="30" customHeight="1" x14ac:dyDescent="0.25">
      <c r="A13" s="37" t="s">
        <v>128</v>
      </c>
      <c r="B13" s="38">
        <f>SUM(B14:B15)</f>
        <v>66172.299999999988</v>
      </c>
    </row>
    <row r="14" spans="1:2" ht="30" customHeight="1" x14ac:dyDescent="0.25">
      <c r="A14" s="49" t="s">
        <v>151</v>
      </c>
      <c r="B14" s="38">
        <v>136172.29999999999</v>
      </c>
    </row>
    <row r="15" spans="1:2" ht="30" customHeight="1" x14ac:dyDescent="0.25">
      <c r="A15" s="49" t="s">
        <v>152</v>
      </c>
      <c r="B15" s="38">
        <f>SUM('[1]пр10-источники'!K20)</f>
        <v>-70000</v>
      </c>
    </row>
    <row r="16" spans="1:2" ht="30" customHeight="1" x14ac:dyDescent="0.25">
      <c r="A16" s="49" t="s">
        <v>153</v>
      </c>
      <c r="B16" s="38">
        <f>SUM(B10+B13)</f>
        <v>66172.299999999988</v>
      </c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</sheetData>
  <mergeCells count="2"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workbookViewId="0">
      <selection activeCell="E13" sqref="E13"/>
    </sheetView>
  </sheetViews>
  <sheetFormatPr defaultRowHeight="15" x14ac:dyDescent="0.25"/>
  <cols>
    <col min="1" max="1" width="64.7109375" customWidth="1"/>
    <col min="2" max="2" width="27" customWidth="1"/>
    <col min="257" max="257" width="64.7109375" customWidth="1"/>
    <col min="258" max="258" width="27" customWidth="1"/>
    <col min="513" max="513" width="64.7109375" customWidth="1"/>
    <col min="514" max="514" width="27" customWidth="1"/>
    <col min="769" max="769" width="64.7109375" customWidth="1"/>
    <col min="770" max="770" width="27" customWidth="1"/>
    <col min="1025" max="1025" width="64.7109375" customWidth="1"/>
    <col min="1026" max="1026" width="27" customWidth="1"/>
    <col min="1281" max="1281" width="64.7109375" customWidth="1"/>
    <col min="1282" max="1282" width="27" customWidth="1"/>
    <col min="1537" max="1537" width="64.7109375" customWidth="1"/>
    <col min="1538" max="1538" width="27" customWidth="1"/>
    <col min="1793" max="1793" width="64.7109375" customWidth="1"/>
    <col min="1794" max="1794" width="27" customWidth="1"/>
    <col min="2049" max="2049" width="64.7109375" customWidth="1"/>
    <col min="2050" max="2050" width="27" customWidth="1"/>
    <col min="2305" max="2305" width="64.7109375" customWidth="1"/>
    <col min="2306" max="2306" width="27" customWidth="1"/>
    <col min="2561" max="2561" width="64.7109375" customWidth="1"/>
    <col min="2562" max="2562" width="27" customWidth="1"/>
    <col min="2817" max="2817" width="64.7109375" customWidth="1"/>
    <col min="2818" max="2818" width="27" customWidth="1"/>
    <col min="3073" max="3073" width="64.7109375" customWidth="1"/>
    <col min="3074" max="3074" width="27" customWidth="1"/>
    <col min="3329" max="3329" width="64.7109375" customWidth="1"/>
    <col min="3330" max="3330" width="27" customWidth="1"/>
    <col min="3585" max="3585" width="64.7109375" customWidth="1"/>
    <col min="3586" max="3586" width="27" customWidth="1"/>
    <col min="3841" max="3841" width="64.7109375" customWidth="1"/>
    <col min="3842" max="3842" width="27" customWidth="1"/>
    <col min="4097" max="4097" width="64.7109375" customWidth="1"/>
    <col min="4098" max="4098" width="27" customWidth="1"/>
    <col min="4353" max="4353" width="64.7109375" customWidth="1"/>
    <col min="4354" max="4354" width="27" customWidth="1"/>
    <col min="4609" max="4609" width="64.7109375" customWidth="1"/>
    <col min="4610" max="4610" width="27" customWidth="1"/>
    <col min="4865" max="4865" width="64.7109375" customWidth="1"/>
    <col min="4866" max="4866" width="27" customWidth="1"/>
    <col min="5121" max="5121" width="64.7109375" customWidth="1"/>
    <col min="5122" max="5122" width="27" customWidth="1"/>
    <col min="5377" max="5377" width="64.7109375" customWidth="1"/>
    <col min="5378" max="5378" width="27" customWidth="1"/>
    <col min="5633" max="5633" width="64.7109375" customWidth="1"/>
    <col min="5634" max="5634" width="27" customWidth="1"/>
    <col min="5889" max="5889" width="64.7109375" customWidth="1"/>
    <col min="5890" max="5890" width="27" customWidth="1"/>
    <col min="6145" max="6145" width="64.7109375" customWidth="1"/>
    <col min="6146" max="6146" width="27" customWidth="1"/>
    <col min="6401" max="6401" width="64.7109375" customWidth="1"/>
    <col min="6402" max="6402" width="27" customWidth="1"/>
    <col min="6657" max="6657" width="64.7109375" customWidth="1"/>
    <col min="6658" max="6658" width="27" customWidth="1"/>
    <col min="6913" max="6913" width="64.7109375" customWidth="1"/>
    <col min="6914" max="6914" width="27" customWidth="1"/>
    <col min="7169" max="7169" width="64.7109375" customWidth="1"/>
    <col min="7170" max="7170" width="27" customWidth="1"/>
    <col min="7425" max="7425" width="64.7109375" customWidth="1"/>
    <col min="7426" max="7426" width="27" customWidth="1"/>
    <col min="7681" max="7681" width="64.7109375" customWidth="1"/>
    <col min="7682" max="7682" width="27" customWidth="1"/>
    <col min="7937" max="7937" width="64.7109375" customWidth="1"/>
    <col min="7938" max="7938" width="27" customWidth="1"/>
    <col min="8193" max="8193" width="64.7109375" customWidth="1"/>
    <col min="8194" max="8194" width="27" customWidth="1"/>
    <col min="8449" max="8449" width="64.7109375" customWidth="1"/>
    <col min="8450" max="8450" width="27" customWidth="1"/>
    <col min="8705" max="8705" width="64.7109375" customWidth="1"/>
    <col min="8706" max="8706" width="27" customWidth="1"/>
    <col min="8961" max="8961" width="64.7109375" customWidth="1"/>
    <col min="8962" max="8962" width="27" customWidth="1"/>
    <col min="9217" max="9217" width="64.7109375" customWidth="1"/>
    <col min="9218" max="9218" width="27" customWidth="1"/>
    <col min="9473" max="9473" width="64.7109375" customWidth="1"/>
    <col min="9474" max="9474" width="27" customWidth="1"/>
    <col min="9729" max="9729" width="64.7109375" customWidth="1"/>
    <col min="9730" max="9730" width="27" customWidth="1"/>
    <col min="9985" max="9985" width="64.7109375" customWidth="1"/>
    <col min="9986" max="9986" width="27" customWidth="1"/>
    <col min="10241" max="10241" width="64.7109375" customWidth="1"/>
    <col min="10242" max="10242" width="27" customWidth="1"/>
    <col min="10497" max="10497" width="64.7109375" customWidth="1"/>
    <col min="10498" max="10498" width="27" customWidth="1"/>
    <col min="10753" max="10753" width="64.7109375" customWidth="1"/>
    <col min="10754" max="10754" width="27" customWidth="1"/>
    <col min="11009" max="11009" width="64.7109375" customWidth="1"/>
    <col min="11010" max="11010" width="27" customWidth="1"/>
    <col min="11265" max="11265" width="64.7109375" customWidth="1"/>
    <col min="11266" max="11266" width="27" customWidth="1"/>
    <col min="11521" max="11521" width="64.7109375" customWidth="1"/>
    <col min="11522" max="11522" width="27" customWidth="1"/>
    <col min="11777" max="11777" width="64.7109375" customWidth="1"/>
    <col min="11778" max="11778" width="27" customWidth="1"/>
    <col min="12033" max="12033" width="64.7109375" customWidth="1"/>
    <col min="12034" max="12034" width="27" customWidth="1"/>
    <col min="12289" max="12289" width="64.7109375" customWidth="1"/>
    <col min="12290" max="12290" width="27" customWidth="1"/>
    <col min="12545" max="12545" width="64.7109375" customWidth="1"/>
    <col min="12546" max="12546" width="27" customWidth="1"/>
    <col min="12801" max="12801" width="64.7109375" customWidth="1"/>
    <col min="12802" max="12802" width="27" customWidth="1"/>
    <col min="13057" max="13057" width="64.7109375" customWidth="1"/>
    <col min="13058" max="13058" width="27" customWidth="1"/>
    <col min="13313" max="13313" width="64.7109375" customWidth="1"/>
    <col min="13314" max="13314" width="27" customWidth="1"/>
    <col min="13569" max="13569" width="64.7109375" customWidth="1"/>
    <col min="13570" max="13570" width="27" customWidth="1"/>
    <col min="13825" max="13825" width="64.7109375" customWidth="1"/>
    <col min="13826" max="13826" width="27" customWidth="1"/>
    <col min="14081" max="14081" width="64.7109375" customWidth="1"/>
    <col min="14082" max="14082" width="27" customWidth="1"/>
    <col min="14337" max="14337" width="64.7109375" customWidth="1"/>
    <col min="14338" max="14338" width="27" customWidth="1"/>
    <col min="14593" max="14593" width="64.7109375" customWidth="1"/>
    <col min="14594" max="14594" width="27" customWidth="1"/>
    <col min="14849" max="14849" width="64.7109375" customWidth="1"/>
    <col min="14850" max="14850" width="27" customWidth="1"/>
    <col min="15105" max="15105" width="64.7109375" customWidth="1"/>
    <col min="15106" max="15106" width="27" customWidth="1"/>
    <col min="15361" max="15361" width="64.7109375" customWidth="1"/>
    <col min="15362" max="15362" width="27" customWidth="1"/>
    <col min="15617" max="15617" width="64.7109375" customWidth="1"/>
    <col min="15618" max="15618" width="27" customWidth="1"/>
    <col min="15873" max="15873" width="64.7109375" customWidth="1"/>
    <col min="15874" max="15874" width="27" customWidth="1"/>
    <col min="16129" max="16129" width="64.7109375" customWidth="1"/>
    <col min="16130" max="16130" width="27" customWidth="1"/>
  </cols>
  <sheetData>
    <row r="1" spans="1:2" ht="15.75" x14ac:dyDescent="0.25">
      <c r="B1" s="25" t="s">
        <v>157</v>
      </c>
    </row>
    <row r="2" spans="1:2" ht="15.75" x14ac:dyDescent="0.25">
      <c r="B2" s="25" t="s">
        <v>126</v>
      </c>
    </row>
    <row r="3" spans="1:2" ht="15.75" x14ac:dyDescent="0.25">
      <c r="B3" s="25" t="s">
        <v>1</v>
      </c>
    </row>
    <row r="4" spans="1:2" ht="15.75" x14ac:dyDescent="0.25">
      <c r="B4" s="25" t="s">
        <v>158</v>
      </c>
    </row>
    <row r="6" spans="1:2" s="40" customFormat="1" ht="15.75" x14ac:dyDescent="0.25">
      <c r="A6" s="35" t="s">
        <v>129</v>
      </c>
      <c r="B6" s="35"/>
    </row>
    <row r="7" spans="1:2" s="40" customFormat="1" ht="15.75" x14ac:dyDescent="0.25">
      <c r="A7" s="35" t="s">
        <v>130</v>
      </c>
      <c r="B7" s="35"/>
    </row>
    <row r="8" spans="1:2" s="40" customFormat="1" ht="15.75" x14ac:dyDescent="0.25">
      <c r="A8" s="35" t="s">
        <v>131</v>
      </c>
    </row>
    <row r="10" spans="1:2" x14ac:dyDescent="0.25">
      <c r="A10" s="36" t="s">
        <v>132</v>
      </c>
      <c r="B10" s="36" t="s">
        <v>133</v>
      </c>
    </row>
    <row r="11" spans="1:2" ht="34.5" customHeight="1" x14ac:dyDescent="0.25">
      <c r="A11" s="37" t="s">
        <v>127</v>
      </c>
      <c r="B11" s="38">
        <v>0</v>
      </c>
    </row>
    <row r="12" spans="1:2" ht="34.5" customHeight="1" x14ac:dyDescent="0.25">
      <c r="A12" s="37" t="s">
        <v>128</v>
      </c>
      <c r="B12" s="38">
        <v>136172.29999999999</v>
      </c>
    </row>
    <row r="13" spans="1:2" ht="34.5" customHeight="1" x14ac:dyDescent="0.25">
      <c r="A13" s="37" t="s">
        <v>134</v>
      </c>
      <c r="B13" s="38">
        <v>0</v>
      </c>
    </row>
    <row r="14" spans="1:2" ht="34.5" customHeight="1" x14ac:dyDescent="0.25">
      <c r="A14" s="41" t="s">
        <v>135</v>
      </c>
      <c r="B14" s="38">
        <v>70000</v>
      </c>
    </row>
    <row r="15" spans="1:2" ht="34.5" customHeight="1" x14ac:dyDescent="0.25">
      <c r="A15" s="41" t="s">
        <v>136</v>
      </c>
      <c r="B15" s="38">
        <v>70000</v>
      </c>
    </row>
    <row r="16" spans="1:2" ht="34.5" customHeight="1" x14ac:dyDescent="0.25">
      <c r="A16" s="41" t="s">
        <v>137</v>
      </c>
      <c r="B16" s="38">
        <f>SUM(B11:B12)</f>
        <v>136172.29999999999</v>
      </c>
    </row>
    <row r="19" spans="1:2" ht="15.75" x14ac:dyDescent="0.25">
      <c r="A19" s="25"/>
      <c r="B19" s="25"/>
    </row>
    <row r="20" spans="1:2" ht="15.75" x14ac:dyDescent="0.25">
      <c r="A20" s="25"/>
      <c r="B20" s="25"/>
    </row>
    <row r="21" spans="1:2" ht="15.75" x14ac:dyDescent="0.25">
      <c r="A21" s="25"/>
      <c r="B21" s="25"/>
    </row>
    <row r="22" spans="1:2" ht="15.75" x14ac:dyDescent="0.25">
      <c r="A22" s="25"/>
      <c r="B22" s="25"/>
    </row>
    <row r="23" spans="1:2" ht="15.75" x14ac:dyDescent="0.25">
      <c r="A23" s="25"/>
      <c r="B23" s="25"/>
    </row>
    <row r="24" spans="1:2" ht="15.75" x14ac:dyDescent="0.25">
      <c r="A24" s="25"/>
      <c r="B24" s="25"/>
    </row>
    <row r="25" spans="1:2" ht="15.75" x14ac:dyDescent="0.25">
      <c r="A25" s="25"/>
      <c r="B25" s="25"/>
    </row>
    <row r="26" spans="1:2" ht="15.75" x14ac:dyDescent="0.25">
      <c r="A26" s="25"/>
      <c r="B26" s="25"/>
    </row>
    <row r="27" spans="1:2" ht="15.75" x14ac:dyDescent="0.25">
      <c r="A27" s="25"/>
      <c r="B27" s="25"/>
    </row>
    <row r="28" spans="1:2" ht="15.75" x14ac:dyDescent="0.25">
      <c r="A28" s="25"/>
      <c r="B28" s="25"/>
    </row>
    <row r="29" spans="1:2" ht="15.75" x14ac:dyDescent="0.25">
      <c r="A29" s="25"/>
      <c r="B29" s="25"/>
    </row>
    <row r="30" spans="1:2" ht="15.75" x14ac:dyDescent="0.25">
      <c r="A30" s="25"/>
      <c r="B30" s="25"/>
    </row>
    <row r="31" spans="1:2" ht="15.75" x14ac:dyDescent="0.25">
      <c r="A31" s="25"/>
      <c r="B31" s="25"/>
    </row>
    <row r="32" spans="1:2" ht="15.75" x14ac:dyDescent="0.25">
      <c r="A32" s="25"/>
      <c r="B32" s="25"/>
    </row>
    <row r="33" spans="1:2" ht="15.75" x14ac:dyDescent="0.25">
      <c r="A33" s="39"/>
      <c r="B33" s="25"/>
    </row>
    <row r="34" spans="1:2" ht="15.75" x14ac:dyDescent="0.25">
      <c r="A34" s="39"/>
      <c r="B34" s="25"/>
    </row>
    <row r="35" spans="1:2" ht="15.75" x14ac:dyDescent="0.25">
      <c r="A35" s="39"/>
      <c r="B35" s="25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10</vt:lpstr>
      <vt:lpstr>приложение 11</vt:lpstr>
      <vt:lpstr>приложение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2013-12-18T06:10:53Z</dcterms:modified>
</cp:coreProperties>
</file>